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11805" windowHeight="6705" tabRatio="875" activeTab="0"/>
  </bookViews>
  <sheets>
    <sheet name="GK PGNiG" sheetId="1" r:id="rId1"/>
    <sheet name="P&amp;L" sheetId="2" r:id="rId2"/>
    <sheet name="Balance sheet" sheetId="3" r:id="rId3"/>
    <sheet name="Cash flows" sheetId="4" r:id="rId4"/>
    <sheet name="Revenue" sheetId="5" r:id="rId5"/>
    <sheet name="Operating costs" sheetId="6" r:id="rId6"/>
    <sheet name="Hedging" sheetId="7" r:id="rId7"/>
    <sheet name="Hedge accounting" sheetId="8" r:id="rId8"/>
    <sheet name="Segments FY" sheetId="9" r:id="rId9"/>
    <sheet name="Segments Q4" sheetId="10" r:id="rId10"/>
    <sheet name="Segment E&amp;P 2020-2021" sheetId="11" r:id="rId11"/>
    <sheet name="Segment T&amp;S 2020-2021" sheetId="12" r:id="rId12"/>
    <sheet name="Segment D 2020-2021" sheetId="13" r:id="rId13"/>
    <sheet name="Segment G 2020-2021" sheetId="14" r:id="rId14"/>
    <sheet name="Segment Oth 2020-2021" sheetId="15" r:id="rId15"/>
    <sheet name="Operating data" sheetId="16" r:id="rId16"/>
    <sheet name="Consumer Groups 2013-2021" sheetId="17" r:id="rId17"/>
  </sheets>
  <definedNames>
    <definedName name="_xlfn.IFERROR" hidden="1">#NAME?</definedName>
    <definedName name="_xlfn.SEC" hidden="1">#NAME?</definedName>
    <definedName name="_xlnm.Print_Area" localSheetId="2">'Balance sheet'!$B$2:$F$53</definedName>
    <definedName name="_xlnm.Print_Area" localSheetId="3">'Cash flows'!$B$2:$F$49</definedName>
    <definedName name="_xlnm.Print_Area" localSheetId="16">'Consumer Groups 2013-2021'!$B$2:$AK$18</definedName>
    <definedName name="_xlnm.Print_Area" localSheetId="0">'GK PGNiG'!$A$1:$C$31</definedName>
    <definedName name="_xlnm.Print_Area" localSheetId="7">'Hedge accounting'!$B$2:$P$76</definedName>
    <definedName name="_xlnm.Print_Area" localSheetId="6">'Hedging'!$B$2:$J$39</definedName>
    <definedName name="_xlnm.Print_Area" localSheetId="5">'Operating costs'!$B$2:$F$35</definedName>
    <definedName name="_xlnm.Print_Area" localSheetId="15">'Operating data'!$B$2:$AJ$53</definedName>
    <definedName name="_xlnm.Print_Area" localSheetId="1">'P&amp;L'!$B$2:$Y$30</definedName>
    <definedName name="_xlnm.Print_Area" localSheetId="4">'Revenue'!$B$2:$B$25</definedName>
    <definedName name="_xlnm.Print_Area" localSheetId="12">'Segment D 2020-2021'!$B$2:$L$24</definedName>
    <definedName name="_xlnm.Print_Area" localSheetId="10">'Segment E&amp;P 2020-2021'!$B$2:$L$21</definedName>
    <definedName name="_xlnm.Print_Area" localSheetId="13">'Segment G 2020-2021'!$B$2:$L$22</definedName>
    <definedName name="_xlnm.Print_Area" localSheetId="14">'Segment Oth 2020-2021'!$B$2:$L$21</definedName>
    <definedName name="_xlnm.Print_Area" localSheetId="11">'Segment T&amp;S 2020-2021'!$B$2:$L$21</definedName>
    <definedName name="_xlnm.Print_Area" localSheetId="8">'Segments FY'!$B$2:$Q$53</definedName>
    <definedName name="_xlnm.Print_Area" localSheetId="9">'Segments Q4'!$B$2:$Q$53</definedName>
    <definedName name="_xlnm.Print_Titles" localSheetId="2">'Balance sheet'!$B:$B</definedName>
    <definedName name="_xlnm.Print_Titles" localSheetId="3">'Cash flows'!$B:$B</definedName>
    <definedName name="_xlnm.Print_Titles" localSheetId="16">'Consumer Groups 2013-2021'!$B:$B</definedName>
    <definedName name="_xlnm.Print_Titles" localSheetId="7">'Hedge accounting'!$B:$B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2020-2021'!$B:$B</definedName>
    <definedName name="_xlnm.Print_Titles" localSheetId="10">'Segment E&amp;P 2020-2021'!$B:$B</definedName>
    <definedName name="_xlnm.Print_Titles" localSheetId="13">'Segment G 2020-2021'!$B:$B</definedName>
    <definedName name="_xlnm.Print_Titles" localSheetId="14">'Segment Oth 2020-2021'!$B:$B</definedName>
    <definedName name="_xlnm.Print_Titles" localSheetId="11">'Segment T&amp;S 2020-2021'!$B:$B</definedName>
    <definedName name="_xlnm.Print_Titles" localSheetId="8">'Segments FY'!$B:$B</definedName>
    <definedName name="_xlnm.Print_Titles" localSheetId="9">'Segments Q4'!$B:$B</definedName>
  </definedNames>
  <calcPr fullCalcOnLoad="1"/>
</workbook>
</file>

<file path=xl/sharedStrings.xml><?xml version="1.0" encoding="utf-8"?>
<sst xmlns="http://schemas.openxmlformats.org/spreadsheetml/2006/main" count="1358" uniqueCount="354">
  <si>
    <t>Koszt wytworzenia świadczeń na własne potrzeby</t>
  </si>
  <si>
    <t>Koszty segmentu ogółem</t>
  </si>
  <si>
    <t>Świadczenia pracownicze</t>
  </si>
  <si>
    <t>Sprzedaż na rzecz klientów zewnętrznych</t>
  </si>
  <si>
    <t>Amortyzacja</t>
  </si>
  <si>
    <t>Usługi obce</t>
  </si>
  <si>
    <t>Usługi przesyłowe</t>
  </si>
  <si>
    <t>Q1 2011</t>
  </si>
  <si>
    <t>Q1 2012</t>
  </si>
  <si>
    <t>Q4 2012</t>
  </si>
  <si>
    <t>Q4 2011</t>
  </si>
  <si>
    <t>Q3 2012</t>
  </si>
  <si>
    <t>Q2 2012</t>
  </si>
  <si>
    <t>Q3 2011</t>
  </si>
  <si>
    <t>Q2 2011</t>
  </si>
  <si>
    <t>Q2 2013</t>
  </si>
  <si>
    <t>Q1 2013</t>
  </si>
  <si>
    <t>Q3 2013</t>
  </si>
  <si>
    <t>Q4 2013</t>
  </si>
  <si>
    <t>Q1 2014</t>
  </si>
  <si>
    <t>Pozostałe koszty operacyjne, netto</t>
  </si>
  <si>
    <t>Q2 2014</t>
  </si>
  <si>
    <t>Q4 2014</t>
  </si>
  <si>
    <t>Q3 2014</t>
  </si>
  <si>
    <t>EBITDA</t>
  </si>
  <si>
    <t>Q2 2015</t>
  </si>
  <si>
    <t>Q1 2015</t>
  </si>
  <si>
    <t>Q3 2015</t>
  </si>
  <si>
    <t>Q4 2015</t>
  </si>
  <si>
    <t>Q1 2016</t>
  </si>
  <si>
    <t>Q2 2016</t>
  </si>
  <si>
    <t>-</t>
  </si>
  <si>
    <t>Q3 2016</t>
  </si>
  <si>
    <t>Q4 2016</t>
  </si>
  <si>
    <t>(w %)</t>
  </si>
  <si>
    <t xml:space="preserve">        Pakistan</t>
  </si>
  <si>
    <t xml:space="preserve">        LNG</t>
  </si>
  <si>
    <t>Zysk operacyjny</t>
  </si>
  <si>
    <r>
      <t>(TJ</t>
    </r>
    <r>
      <rPr>
        <sz val="10"/>
        <color indexed="8"/>
        <rFont val="Arial"/>
        <family val="2"/>
      </rPr>
      <t xml:space="preserve">) </t>
    </r>
  </si>
  <si>
    <r>
      <t>(GWh</t>
    </r>
    <r>
      <rPr>
        <sz val="10"/>
        <color indexed="8"/>
        <rFont val="Arial"/>
        <family val="2"/>
      </rPr>
      <t xml:space="preserve">) </t>
    </r>
  </si>
  <si>
    <t>Q1 2017</t>
  </si>
  <si>
    <t>Q2 2017</t>
  </si>
  <si>
    <t xml:space="preserve">(TJ) </t>
  </si>
  <si>
    <t xml:space="preserve">(GWh) </t>
  </si>
  <si>
    <t>Q3 2017</t>
  </si>
  <si>
    <t>Q4 2017</t>
  </si>
  <si>
    <t>Q1 2018</t>
  </si>
  <si>
    <t>Q2 2018</t>
  </si>
  <si>
    <t>Q3 2018</t>
  </si>
  <si>
    <t>(w mln PLN)</t>
  </si>
  <si>
    <t>Odpisy rzeczowego majątku trwałego i wartości niematerialnych oraz ich odwrócenie</t>
  </si>
  <si>
    <t>Sprzedaż między segmentami</t>
  </si>
  <si>
    <t>Zużycie surowców i materiałów</t>
  </si>
  <si>
    <t xml:space="preserve">Przychody segmentu Razem </t>
  </si>
  <si>
    <t>Q4 2018</t>
  </si>
  <si>
    <t>Q1 2019</t>
  </si>
  <si>
    <t>Q2 2019</t>
  </si>
  <si>
    <t>(w mld m3)</t>
  </si>
  <si>
    <t>Q3 2019</t>
  </si>
  <si>
    <t>Q4 2019</t>
  </si>
  <si>
    <t>Q1 2020</t>
  </si>
  <si>
    <t>FY 2019</t>
  </si>
  <si>
    <t>Q2 2020</t>
  </si>
  <si>
    <t>H1 2020</t>
  </si>
  <si>
    <t>(TJ)</t>
  </si>
  <si>
    <t>(GWh)</t>
  </si>
  <si>
    <t>Q3 2020</t>
  </si>
  <si>
    <t>9M 2020</t>
  </si>
  <si>
    <t>Q4 2020</t>
  </si>
  <si>
    <t>FY 2020</t>
  </si>
  <si>
    <t xml:space="preserve">Q2 2019 </t>
  </si>
  <si>
    <t>Q1 2021</t>
  </si>
  <si>
    <t>Q2 2021</t>
  </si>
  <si>
    <t>H1 2021</t>
  </si>
  <si>
    <t>9M 2021</t>
  </si>
  <si>
    <t>Q3 2021</t>
  </si>
  <si>
    <t>Q4 2021</t>
  </si>
  <si>
    <t>Consolidated statement of profit or loss</t>
  </si>
  <si>
    <t>Revenue from sale of gas*</t>
  </si>
  <si>
    <t>Other revenue*</t>
  </si>
  <si>
    <t>Revenue</t>
  </si>
  <si>
    <t>Cost of gas sold</t>
  </si>
  <si>
    <t>Effect of the annex executed with PAO Gazprom/OOO Gazprom Export on the cost of gas in 2014–2019</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</si>
  <si>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</si>
  <si>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</si>
  <si>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</si>
  <si>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</si>
  <si>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</si>
  <si>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</si>
  <si>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</si>
  <si>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</si>
  <si>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</si>
  <si>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</si>
  <si>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</si>
  <si>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</si>
  <si>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</si>
  <si>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</si>
  <si>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</si>
  <si>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</si>
  <si>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 Starting from the consolidated financial statements for 2020, the Group changed the presentation of revenue from sales of propane-butane in the Exploration and Production segment: sales of propane-butane were transferred from ‘Revenue from sales of natural gas’ (previously: ‘Revenue from sales of gas’) to ‘Other revenue’.</t>
  </si>
  <si>
    <t>(in PLN million)</t>
  </si>
  <si>
    <t>% change 
2021/2020</t>
  </si>
  <si>
    <t>% change 
Q4 2021/Q4 2021</t>
  </si>
  <si>
    <t>amount change 2021/2020</t>
  </si>
  <si>
    <t>amount change 
Q4 2021/Q4 2020</t>
  </si>
  <si>
    <t>Return</t>
  </si>
  <si>
    <t>Consolidated statement of financial position</t>
  </si>
  <si>
    <t>December 
31st 2021</t>
  </si>
  <si>
    <t>December 
31st 2020</t>
  </si>
  <si>
    <t>% change</t>
  </si>
  <si>
    <t>amount change</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</si>
  <si>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</si>
  <si>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</si>
  <si>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</si>
  <si>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</si>
  <si>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</si>
  <si>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</si>
  <si>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</si>
  <si>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</si>
  <si>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</si>
  <si>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</si>
  <si>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</si>
  <si>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</si>
  <si>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</si>
  <si>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</si>
  <si>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</si>
  <si>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</si>
  <si>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</si>
  <si>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</si>
  <si>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</si>
  <si>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</si>
  <si>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</si>
  <si>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</si>
  <si>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</si>
  <si>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</si>
  <si>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decommissioning, restoration and environmental remediation costs</t>
  </si>
  <si>
    <t>Other provisions</t>
  </si>
  <si>
    <t>Grants</t>
  </si>
  <si>
    <t>Deferred tax liabilities</t>
  </si>
  <si>
    <t>Other liabilities</t>
  </si>
  <si>
    <t>Non-current liabilities</t>
  </si>
  <si>
    <t>Trade and tax payables *</t>
  </si>
  <si>
    <t>Current liabilities</t>
  </si>
  <si>
    <t>Total liabilities</t>
  </si>
  <si>
    <t>TOTAL EQUITY AND LIABILITIES</t>
  </si>
  <si>
    <t>* including income tax of PLN 4 853m (2020: PLN 168m)</t>
  </si>
  <si>
    <t>Consolidated statement of cash flows</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</si>
  <si>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</si>
  <si>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</si>
  <si>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</si>
  <si>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</si>
  <si>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</si>
  <si>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</si>
  <si>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</si>
  <si>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</si>
  <si>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</si>
  <si>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</si>
  <si>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</si>
  <si>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decommissioning, restoration and environmental remediation costs</t>
  </si>
  <si>
    <t xml:space="preserve">    Change in other provisions</t>
  </si>
  <si>
    <t xml:space="preserve">    Change in grants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</si>
  <si>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</si>
  <si>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</si>
  <si>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</si>
  <si>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</si>
  <si>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</si>
  <si>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Proceeds from sale of property, plant and equipment and intangible assets</t>
  </si>
  <si>
    <t>Payments for shares in related entities</t>
  </si>
  <si>
    <t>Payments for acquisition of short-term securities</t>
  </si>
  <si>
    <t>Proceeds from sale of short-term securities</t>
  </si>
  <si>
    <t>Payment for acquisition of INEOS E&amp;P Norge AS</t>
  </si>
  <si>
    <t>Other items, net</t>
  </si>
  <si>
    <t>Net cash from investing activities</t>
  </si>
  <si>
    <t>Net cash flows</t>
  </si>
  <si>
    <t>Cash and cash equivalents at beginning of period</t>
  </si>
  <si>
    <t>Foreign exchange differences on cash and cash equivalents</t>
  </si>
  <si>
    <t>Impairment losses on cash and cash equivalents</t>
  </si>
  <si>
    <t>Cash flows associated with cash pooling transactions</t>
  </si>
  <si>
    <t>Cash and cash equivalents at end of period</t>
  </si>
  <si>
    <t>including restricted cash</t>
  </si>
  <si>
    <t>Cash flows from financing activities</t>
  </si>
  <si>
    <t>Net cash from financing activities</t>
  </si>
  <si>
    <t>Increase in debt</t>
  </si>
  <si>
    <t>Decrease in debt</t>
  </si>
  <si>
    <t>Dividends paid</t>
  </si>
  <si>
    <t>Revenue from sale of gas and other revenue</t>
  </si>
  <si>
    <t>Revenue from sale of gas*, including:</t>
  </si>
  <si>
    <t xml:space="preserve">        High-methane gas</t>
  </si>
  <si>
    <t xml:space="preserve">        Nitrogen-rich gas</t>
  </si>
  <si>
    <t xml:space="preserve">        CNG</t>
  </si>
  <si>
    <t xml:space="preserve">        Correction of gas sales on hedging transactions</t>
  </si>
  <si>
    <t>Other revenue*, including:</t>
  </si>
  <si>
    <t xml:space="preserve">        Distribution gas and heat</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</si>
  <si>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</si>
  <si>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</si>
  <si>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</si>
  <si>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</si>
  <si>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</si>
  <si>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</si>
  <si>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</si>
  <si>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</si>
  <si>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connection charge</t>
  </si>
  <si>
    <t xml:space="preserve">                - other</t>
  </si>
  <si>
    <t xml:space="preserve">        Other</t>
  </si>
  <si>
    <t>Total revenue</t>
  </si>
  <si>
    <t xml:space="preserve">* Starting from the consolidated financial statements for 2020, the Group changed the presentation of revenue from sales of propane-butane in the Exploration and Production segment: sales of propane-butane were transferred from ‘Revenue from sales of natural gas’ (previously: ‘Revenue from sales of gas’) to ‘Other revenue’. </t>
  </si>
  <si>
    <t>amount change
Q4 2021/Q4 2020</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</si>
  <si>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</si>
  <si>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</si>
  <si>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</si>
  <si>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</si>
  <si>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</si>
  <si>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</si>
  <si>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</si>
  <si>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</si>
  <si>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</si>
  <si>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</si>
  <si>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</si>
  <si>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</si>
  <si>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</si>
  <si>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</si>
  <si>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</si>
  <si>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</si>
  <si>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</si>
  <si>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</si>
  <si>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</si>
  <si>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</si>
  <si>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</si>
  <si>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t>
  </si>
  <si>
    <t>Items of income and expenses related to financial assets and liabilities</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</si>
  <si>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</si>
  <si>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</si>
  <si>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</si>
  <si>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</si>
  <si>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Change in equity recognised in net inventories</t>
  </si>
  <si>
    <t>Change in equity recognised in gross inventories</t>
  </si>
  <si>
    <t>Impact on income statement</t>
  </si>
  <si>
    <t>Valuation and implementation of derivative financial instruments not covered by hedge accounting</t>
  </si>
  <si>
    <t xml:space="preserve">           net financial costs</t>
  </si>
  <si>
    <t xml:space="preserve">           included in other operating costs</t>
  </si>
  <si>
    <t>Implementation of derivative financial instruments covered by hedge accounting</t>
  </si>
  <si>
    <t xml:space="preserve">            adjustment of gas sales due to hedging transactions</t>
  </si>
  <si>
    <t xml:space="preserve">            adjustment of cost of gas due to hedging transactions*</t>
  </si>
  <si>
    <t>*Recognition as expense in current period due to release of gas inventory for sale. Positive value means a decrease in the cost of gas in the statement of profit or loss (positive effect on profit or loss), while negative value means an increase in the cost of gas in the statement of profit or loss (negative effect on profit or loss).</t>
  </si>
  <si>
    <t>Cash flow hedges in PGNiG SA</t>
  </si>
  <si>
    <t xml:space="preserve">            Forward contracts for currency purchase (USD/PLN)</t>
  </si>
  <si>
    <t xml:space="preserve">            Forward contracts to purchase USD for EUR (EUR/USD)</t>
  </si>
  <si>
    <t xml:space="preserve">            Basis swap contracts for gas price indices</t>
  </si>
  <si>
    <t xml:space="preserve">            Swap contracts for gas price indices</t>
  </si>
  <si>
    <t xml:space="preserve">            Swap contracts for HH price indices</t>
  </si>
  <si>
    <t xml:space="preserve">            Swap contracts for oil price indices</t>
  </si>
  <si>
    <t xml:space="preserve">            Average rate forwards (EUR/PLN)</t>
  </si>
  <si>
    <t>Data adjusted for comparability in connection with the application in Q1 2020 of the changed approach to the classification of transactions as part of the disclosures required by IFRS 9 related to hedge accounting.</t>
  </si>
  <si>
    <t>2019
adjusted</t>
  </si>
  <si>
    <t>9M 2019
adjusted</t>
  </si>
  <si>
    <t>H1 2019
adjusted</t>
  </si>
  <si>
    <t>Q1 2019
adjusted</t>
  </si>
  <si>
    <t>n/a</t>
  </si>
  <si>
    <t xml:space="preserve">Notional amount¹ </t>
  </si>
  <si>
    <t>Carrying amount</t>
  </si>
  <si>
    <t>Assets</t>
  </si>
  <si>
    <t>Liabilities</t>
  </si>
  <si>
    <t>Change of fair value of hedging instrument²</t>
  </si>
  <si>
    <t>Hedging gains or losses recognized in other comprehensive income³</t>
  </si>
  <si>
    <t>Hedge ineffectiveness amount</t>
  </si>
  <si>
    <t>Amount reclassified from equity as revenue adjustment⁴</t>
  </si>
  <si>
    <r>
      <t>Amount transferred from equity as an adjustement of inventory caryying amount</t>
    </r>
    <r>
      <rPr>
        <sz val="10"/>
        <color indexed="30"/>
        <rFont val="Calibri"/>
        <family val="2"/>
      </rPr>
      <t>⁵</t>
    </r>
  </si>
  <si>
    <t>Segments in 2021</t>
  </si>
  <si>
    <t>Segments in 2020</t>
  </si>
  <si>
    <t>Segments in 9M 2021</t>
  </si>
  <si>
    <t>Segments in 9M 2020</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</si>
  <si>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</si>
  <si>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</si>
  <si>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</si>
  <si>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</si>
  <si>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</si>
  <si>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</si>
  <si>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</si>
  <si>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</si>
  <si>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</si>
  <si>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</si>
  <si>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</si>
  <si>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Acquisition of property, plant and equipment and intangible assets* </t>
  </si>
  <si>
    <t>Workforce (excluding  the workforce of equity-accounted investees)</t>
  </si>
  <si>
    <t>*Without intra-segment eliminations, including capitalised interest and increase due to new lease contracts</t>
  </si>
  <si>
    <t>Exploration and Production</t>
  </si>
  <si>
    <t>Trade and Storage</t>
  </si>
  <si>
    <t>Distribution</t>
  </si>
  <si>
    <t>Generation</t>
  </si>
  <si>
    <t>Other Segments</t>
  </si>
  <si>
    <t>Elimination</t>
  </si>
  <si>
    <t>% change 
2021/ 2020</t>
  </si>
  <si>
    <t>Segments in Q4 2021</t>
  </si>
  <si>
    <t>Segments in Q4 2020</t>
  </si>
  <si>
    <t>*Without intra-segment eliminations, including capitalised interest and increase due to new lease contracts.</t>
  </si>
  <si>
    <t>% change 
Q/Q</t>
  </si>
  <si>
    <t>amount change 
2021/ 2020</t>
  </si>
  <si>
    <t>amount change 
Q/Q</t>
  </si>
  <si>
    <t>Result on system balancing (including cost of gas for diffrence in balancing)</t>
  </si>
  <si>
    <t>Operating data</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</si>
  <si>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</si>
  <si>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</si>
  <si>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</si>
  <si>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</si>
  <si>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</si>
  <si>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</si>
  <si>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</si>
  <si>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</si>
  <si>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</si>
  <si>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</si>
  <si>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</si>
  <si>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</si>
  <si>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</si>
  <si>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</si>
  <si>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</si>
  <si>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</si>
  <si>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</si>
  <si>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</si>
  <si>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</si>
  <si>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 xml:space="preserve">Total </t>
  </si>
  <si>
    <t>Production heat outside of PGNiG Group</t>
  </si>
  <si>
    <t>Production power net 2nd level (for sale)</t>
  </si>
  <si>
    <t xml:space="preserve">(mcm) </t>
  </si>
  <si>
    <t>(thousand tonnes)</t>
  </si>
  <si>
    <t>* sales volumes include sales of LNG</t>
  </si>
  <si>
    <t>** sales volumes do not include sales of LNG</t>
  </si>
  <si>
    <t xml:space="preserve">*** data include high methane and nitrogen rich gas stored in Poland and abroad as well as LNG terminals. Data up to and including Q4 2016 include gas in high-methane gas storage facilities in Poland. </t>
  </si>
  <si>
    <t>Gas sales volumes by customer group*</t>
  </si>
  <si>
    <t>Households</t>
  </si>
  <si>
    <t>Other industrial 
customers</t>
  </si>
  <si>
    <t>Trade, services, other</t>
  </si>
  <si>
    <t>Nitrogen plants**</t>
  </si>
  <si>
    <t>Heat and power plants**</t>
  </si>
  <si>
    <t>Refineries and petrochemical**</t>
  </si>
  <si>
    <t>Customers of PGNiG Supply &amp; Trading ***</t>
  </si>
  <si>
    <t>Polish Power Exchange (PPE)</t>
  </si>
  <si>
    <t>Gas export / Sales in Ukraine</t>
  </si>
  <si>
    <t>*PGNiG Group (PGNiG Retail, PST, Pakistan)</t>
  </si>
  <si>
    <t>**Data regarding FY 2015 and earlier quarters were not reclassificated in terms of volumes from position Refineries and petrochemical to Nitrogen plants and Heat and power plants</t>
  </si>
  <si>
    <t>***Since 1Q 2020, sales of the PST in Poland outside the Group are shown in individual customer groups</t>
  </si>
  <si>
    <t>(bcm)</t>
  </si>
  <si>
    <t>bcm</t>
  </si>
  <si>
    <t>Financial and operating data 
GK PGNiG in Q1 2019 - Q4 2021</t>
  </si>
  <si>
    <t>Consolidated statement of profit and loss</t>
  </si>
  <si>
    <t>Consolidated statement of cash flow</t>
  </si>
  <si>
    <t>Gains/ losses on derivative instruments and currency exchange differences</t>
  </si>
  <si>
    <t>Hedge accounting</t>
  </si>
  <si>
    <t>Segments in Q4</t>
  </si>
  <si>
    <t>Gas sales volumes by customer group</t>
  </si>
  <si>
    <t>¹The nominal value is calculated as the product of the transaction volume, the spot price of the commodity and the NBP exchange rate as at the balance sheet date. The buy / sell transaction page does not matter. Not all instruments have been fully designated for hedge accounting.</t>
  </si>
  <si>
    <t>²The item relates only to transactions designated for hedge accounting. It is a cumulative change in the fair value of all hedging transactions or some instruments that affect the reporting period from the date of designation of a given transaction to the balance sheet date or the date of exclusion from hedge accounting, whichever date occurs earlier. The amount is affected by changes in index prices and exchange rates, which affect the change in the fair value.</t>
  </si>
  <si>
    <t>³Effective value from the fair value measurement of transactions that qualify for hedge accounting from the current year - change in valuation recognized in equity.</t>
  </si>
  <si>
    <t>⁴The amount transferred from equity as an adjustment to sales revenues in connection with the execution of the hedging transaction.</t>
  </si>
  <si>
    <r>
      <rPr>
        <sz val="8"/>
        <rFont val="Calibri"/>
        <family val="2"/>
      </rPr>
      <t>⁵</t>
    </r>
    <r>
      <rPr>
        <sz val="8"/>
        <rFont val="Arial"/>
        <family val="2"/>
      </rPr>
      <t>The amount transferred from equity as an adjustment to the carrying amount of the gas inventory in connection with the execution of the hedging transaction, which means a decrease / increase in the gas procurment cost.</t>
    </r>
  </si>
</sst>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3">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b/>
      <sz val="30"/>
      <name val="Arial"/>
      <family val="2"/>
    </font>
    <font>
      <sz val="10"/>
      <color indexed="30"/>
      <name val="Calibri"/>
      <family val="2"/>
    </font>
    <font>
      <sz val="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62"/>
      <name val="Arial"/>
      <family val="2"/>
    </font>
    <font>
      <sz val="9"/>
      <color indexed="62"/>
      <name val="Arial"/>
      <family val="2"/>
    </font>
    <font>
      <b/>
      <sz val="16"/>
      <color indexed="10"/>
      <name val="Calibri"/>
      <family val="2"/>
    </font>
    <font>
      <i/>
      <sz val="10"/>
      <color indexed="10"/>
      <name val="Calibri"/>
      <family val="2"/>
    </font>
    <font>
      <sz val="7"/>
      <color indexed="8"/>
      <name val="Arial"/>
      <family val="2"/>
    </font>
    <font>
      <sz val="12"/>
      <color indexed="8"/>
      <name val="Arial"/>
      <family val="2"/>
    </font>
    <font>
      <sz val="18"/>
      <color indexed="56"/>
      <name val="Arial"/>
      <family val="2"/>
    </font>
    <font>
      <sz val="18"/>
      <color indexed="56"/>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theme="4"/>
      <name val="Arial"/>
      <family val="2"/>
    </font>
    <font>
      <sz val="10"/>
      <color rgb="FF0070C0"/>
      <name val="Arial"/>
      <family val="2"/>
    </font>
    <font>
      <sz val="9"/>
      <color theme="4"/>
      <name val="Arial"/>
      <family val="2"/>
    </font>
    <font>
      <sz val="10"/>
      <color rgb="FF0070C0"/>
      <name val="Calibri"/>
      <family val="2"/>
    </font>
    <font>
      <b/>
      <sz val="16"/>
      <color rgb="FFFF0000"/>
      <name val="Calibri"/>
      <family val="2"/>
    </font>
    <font>
      <i/>
      <sz val="10"/>
      <color rgb="FFFF0000"/>
      <name val="Calibri"/>
      <family val="2"/>
    </font>
    <font>
      <sz val="7"/>
      <color rgb="FF000000"/>
      <name val="Arial"/>
      <family val="2"/>
    </font>
    <font>
      <sz val="12"/>
      <color rgb="FF000000"/>
      <name val="Arial"/>
      <family val="2"/>
    </font>
    <font>
      <sz val="18"/>
      <color rgb="FF002060"/>
      <name val="Arial"/>
      <family val="2"/>
    </font>
    <font>
      <sz val="18"/>
      <color rgb="FF002060"/>
      <name val="Arial CE"/>
      <family val="0"/>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color indexed="63"/>
      </top>
      <bottom style="medium">
        <color theme="4"/>
      </bottom>
    </border>
    <border>
      <left>
        <color indexed="63"/>
      </left>
      <right>
        <color indexed="63"/>
      </right>
      <top style="medium">
        <color rgb="FF0A1D64"/>
      </top>
      <bottom>
        <color indexed="63"/>
      </bottom>
    </border>
  </borders>
  <cellStyleXfs count="308">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7" fillId="2" borderId="0" applyNumberFormat="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89" fillId="26" borderId="1" applyNumberFormat="0" applyAlignment="0" applyProtection="0"/>
    <xf numFmtId="0" fontId="89" fillId="26" borderId="1" applyNumberFormat="0" applyAlignment="0" applyProtection="0"/>
    <xf numFmtId="0" fontId="90" fillId="27" borderId="2" applyNumberFormat="0" applyAlignment="0" applyProtection="0"/>
    <xf numFmtId="0" fontId="90" fillId="27" borderId="2" applyNumberFormat="0" applyAlignment="0" applyProtection="0"/>
    <xf numFmtId="49" fontId="8" fillId="0" borderId="3">
      <alignment horizontal="right" wrapText="1"/>
      <protection/>
    </xf>
    <xf numFmtId="0" fontId="91" fillId="28" borderId="0" applyNumberFormat="0" applyBorder="0" applyAlignment="0" applyProtection="0"/>
    <xf numFmtId="0" fontId="9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2" fillId="0" borderId="5" applyNumberFormat="0" applyFill="0" applyAlignment="0" applyProtection="0"/>
    <xf numFmtId="0" fontId="92" fillId="0" borderId="5" applyNumberFormat="0" applyFill="0" applyAlignment="0" applyProtection="0"/>
    <xf numFmtId="0" fontId="93" fillId="31" borderId="6" applyNumberFormat="0" applyAlignment="0" applyProtection="0"/>
    <xf numFmtId="0" fontId="93"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4" fillId="0" borderId="8" applyNumberFormat="0" applyFill="0" applyAlignment="0" applyProtection="0"/>
    <xf numFmtId="0" fontId="94" fillId="0" borderId="8" applyNumberFormat="0" applyFill="0" applyAlignment="0" applyProtection="0"/>
    <xf numFmtId="0" fontId="95" fillId="0" borderId="9" applyNumberFormat="0" applyFill="0" applyAlignment="0" applyProtection="0"/>
    <xf numFmtId="0" fontId="95" fillId="0" borderId="9" applyNumberFormat="0" applyFill="0" applyAlignment="0" applyProtection="0"/>
    <xf numFmtId="0" fontId="96" fillId="0" borderId="10" applyNumberFormat="0" applyFill="0" applyAlignment="0" applyProtection="0"/>
    <xf numFmtId="0" fontId="96" fillId="0" borderId="10"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 fillId="0" borderId="0">
      <alignment horizontal="right"/>
      <protection locked="0"/>
    </xf>
    <xf numFmtId="0" fontId="97" fillId="32" borderId="0" applyNumberFormat="0" applyBorder="0" applyAlignment="0" applyProtection="0"/>
    <xf numFmtId="0" fontId="97"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0" borderId="0">
      <alignment/>
      <protection/>
    </xf>
    <xf numFmtId="0" fontId="98" fillId="0" borderId="0">
      <alignment/>
      <protection/>
    </xf>
    <xf numFmtId="0" fontId="98" fillId="0" borderId="0">
      <alignment/>
      <protection/>
    </xf>
    <xf numFmtId="0" fontId="2" fillId="0" borderId="0">
      <alignment/>
      <protection/>
    </xf>
    <xf numFmtId="0" fontId="99"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9" fillId="0" borderId="0">
      <alignment/>
      <protection/>
    </xf>
    <xf numFmtId="0" fontId="98" fillId="0" borderId="0">
      <alignment/>
      <protection/>
    </xf>
    <xf numFmtId="0" fontId="2"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0" borderId="0">
      <alignment/>
      <protection/>
    </xf>
    <xf numFmtId="0" fontId="98" fillId="0" borderId="0">
      <alignment/>
      <protection/>
    </xf>
    <xf numFmtId="0" fontId="99"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98" fillId="0" borderId="0">
      <alignment/>
      <protection/>
    </xf>
    <xf numFmtId="0" fontId="0" fillId="0" borderId="0">
      <alignment/>
      <protection/>
    </xf>
    <xf numFmtId="0" fontId="100" fillId="0" borderId="0">
      <alignment/>
      <protection/>
    </xf>
    <xf numFmtId="0" fontId="0" fillId="0" borderId="0">
      <alignment/>
      <protection/>
    </xf>
    <xf numFmtId="0" fontId="2"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87" fillId="0" borderId="0">
      <alignment/>
      <protection/>
    </xf>
    <xf numFmtId="0" fontId="2" fillId="0" borderId="0">
      <alignment/>
      <protection/>
    </xf>
    <xf numFmtId="0" fontId="98" fillId="0" borderId="0">
      <alignment/>
      <protection/>
    </xf>
    <xf numFmtId="0" fontId="98" fillId="0" borderId="0">
      <alignment/>
      <protection/>
    </xf>
    <xf numFmtId="0" fontId="99" fillId="0" borderId="0">
      <alignment/>
      <protection/>
    </xf>
    <xf numFmtId="0" fontId="2" fillId="0" borderId="0">
      <alignment/>
      <protection/>
    </xf>
    <xf numFmtId="0" fontId="2" fillId="0" borderId="0">
      <alignment/>
      <protection/>
    </xf>
    <xf numFmtId="0" fontId="98" fillId="0" borderId="0">
      <alignment/>
      <protection/>
    </xf>
    <xf numFmtId="0" fontId="98" fillId="0" borderId="0">
      <alignment/>
      <protection/>
    </xf>
    <xf numFmtId="0" fontId="87"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1" fillId="27" borderId="1" applyNumberFormat="0" applyAlignment="0" applyProtection="0"/>
    <xf numFmtId="0" fontId="101"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3"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6" fillId="0" borderId="0" applyNumberFormat="0" applyFill="0" applyBorder="0" applyAlignment="0" applyProtection="0"/>
    <xf numFmtId="0" fontId="0" fillId="50" borderId="14" applyNumberFormat="0" applyFont="0" applyAlignment="0" applyProtection="0"/>
    <xf numFmtId="0" fontId="87"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7" fillId="51" borderId="0" applyNumberFormat="0" applyBorder="0" applyAlignment="0" applyProtection="0"/>
    <xf numFmtId="0" fontId="107" fillId="51" borderId="0" applyNumberFormat="0" applyBorder="0" applyAlignment="0" applyProtection="0"/>
    <xf numFmtId="0" fontId="0" fillId="0" borderId="0">
      <alignment/>
      <protection/>
    </xf>
  </cellStyleXfs>
  <cellXfs count="307">
    <xf numFmtId="0" fontId="0" fillId="0" borderId="0" xfId="0" applyAlignment="1">
      <alignment/>
    </xf>
    <xf numFmtId="0" fontId="62" fillId="0" borderId="0" xfId="0" applyFont="1" applyAlignment="1">
      <alignment/>
    </xf>
    <xf numFmtId="0" fontId="63" fillId="0" borderId="0" xfId="0" applyFont="1" applyAlignment="1">
      <alignment/>
    </xf>
    <xf numFmtId="167" fontId="62" fillId="0" borderId="0" xfId="0" applyNumberFormat="1" applyFont="1" applyAlignment="1">
      <alignment/>
    </xf>
    <xf numFmtId="167" fontId="62"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0" fontId="62" fillId="0" borderId="0" xfId="193" applyFont="1" applyFill="1" applyBorder="1" applyAlignment="1">
      <alignment vertical="center"/>
      <protection/>
    </xf>
    <xf numFmtId="167" fontId="64" fillId="0" borderId="0" xfId="157" applyNumberFormat="1" applyFont="1" applyFill="1" applyBorder="1" applyAlignment="1" applyProtection="1">
      <alignment vertical="center"/>
      <protection/>
    </xf>
    <xf numFmtId="167" fontId="65" fillId="0" borderId="0" xfId="157" applyNumberFormat="1" applyFont="1" applyFill="1" applyBorder="1" applyAlignment="1" applyProtection="1">
      <alignment vertical="center"/>
      <protection/>
    </xf>
    <xf numFmtId="167" fontId="62" fillId="0" borderId="0" xfId="192" applyNumberFormat="1" applyFont="1" applyFill="1" applyAlignment="1">
      <alignment horizontal="right" vertical="center" wrapText="1"/>
      <protection/>
    </xf>
    <xf numFmtId="9" fontId="63" fillId="0" borderId="0" xfId="218" applyFont="1" applyFill="1" applyBorder="1" applyAlignment="1" applyProtection="1">
      <alignment vertical="center"/>
      <protection/>
    </xf>
    <xf numFmtId="9" fontId="65" fillId="0" borderId="0" xfId="218" applyFont="1" applyFill="1" applyBorder="1" applyAlignment="1" applyProtection="1">
      <alignment vertical="center"/>
      <protection/>
    </xf>
    <xf numFmtId="0" fontId="64" fillId="0" borderId="0" xfId="193" applyFont="1" applyFill="1" applyBorder="1" applyAlignment="1">
      <alignment vertical="center" wrapText="1"/>
      <protection/>
    </xf>
    <xf numFmtId="166" fontId="62" fillId="0" borderId="0" xfId="157" applyNumberFormat="1" applyFont="1" applyFill="1" applyBorder="1" applyAlignment="1" applyProtection="1">
      <alignment vertical="center"/>
      <protection/>
    </xf>
    <xf numFmtId="166" fontId="63" fillId="0" borderId="0" xfId="157" applyNumberFormat="1" applyFont="1" applyFill="1" applyBorder="1" applyAlignment="1" applyProtection="1">
      <alignment vertical="center"/>
      <protection/>
    </xf>
    <xf numFmtId="174" fontId="63" fillId="0" borderId="0" xfId="218" applyNumberFormat="1" applyFont="1" applyFill="1" applyBorder="1" applyAlignment="1" applyProtection="1">
      <alignment vertical="center"/>
      <protection/>
    </xf>
    <xf numFmtId="0" fontId="62" fillId="0" borderId="0" xfId="193" applyFont="1" applyFill="1" applyBorder="1" applyAlignment="1">
      <alignment vertical="center" wrapText="1"/>
      <protection/>
    </xf>
    <xf numFmtId="0" fontId="63" fillId="0" borderId="0" xfId="193" applyFont="1" applyFill="1" applyBorder="1" applyAlignment="1">
      <alignment vertical="center" wrapText="1"/>
      <protection/>
    </xf>
    <xf numFmtId="3" fontId="62" fillId="0" borderId="0" xfId="0" applyNumberFormat="1" applyFont="1" applyAlignment="1">
      <alignment/>
    </xf>
    <xf numFmtId="0" fontId="62" fillId="0" borderId="0" xfId="0" applyFont="1" applyBorder="1" applyAlignment="1">
      <alignment/>
    </xf>
    <xf numFmtId="167" fontId="62" fillId="0" borderId="15" xfId="157" applyNumberFormat="1" applyFont="1" applyFill="1" applyBorder="1" applyAlignment="1" applyProtection="1">
      <alignment vertical="center"/>
      <protection/>
    </xf>
    <xf numFmtId="180" fontId="62" fillId="0" borderId="0" xfId="0" applyNumberFormat="1" applyFont="1" applyAlignment="1">
      <alignment/>
    </xf>
    <xf numFmtId="0" fontId="66" fillId="0" borderId="0" xfId="162" applyFont="1" applyBorder="1">
      <alignment/>
      <protection/>
    </xf>
    <xf numFmtId="0" fontId="62" fillId="0" borderId="0" xfId="0" applyFont="1" applyFill="1" applyBorder="1" applyAlignment="1">
      <alignment/>
    </xf>
    <xf numFmtId="0" fontId="63" fillId="0" borderId="0" xfId="0" applyFont="1" applyFill="1" applyBorder="1" applyAlignment="1">
      <alignment/>
    </xf>
    <xf numFmtId="9" fontId="63" fillId="0" borderId="0" xfId="218" applyFont="1" applyFill="1" applyBorder="1" applyAlignment="1">
      <alignment vertical="center" wrapText="1"/>
    </xf>
    <xf numFmtId="9" fontId="65" fillId="0" borderId="0" xfId="218" applyFont="1" applyFill="1" applyBorder="1" applyAlignment="1">
      <alignment vertical="center" wrapText="1"/>
    </xf>
    <xf numFmtId="0" fontId="65" fillId="0" borderId="0" xfId="193" applyFont="1" applyFill="1" applyBorder="1" applyAlignment="1">
      <alignment vertical="center" wrapText="1"/>
      <protection/>
    </xf>
    <xf numFmtId="1" fontId="62" fillId="0" borderId="0" xfId="193" applyNumberFormat="1" applyFont="1" applyFill="1" applyBorder="1" applyAlignment="1">
      <alignment vertical="center"/>
      <protection/>
    </xf>
    <xf numFmtId="167" fontId="62"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08" fillId="0" borderId="0" xfId="0" applyFont="1" applyAlignment="1">
      <alignment horizontal="left" vertical="center" indent="2" readingOrder="1"/>
    </xf>
    <xf numFmtId="0" fontId="109" fillId="52" borderId="0" xfId="193" applyFont="1" applyFill="1" applyAlignment="1">
      <alignment vertical="center" wrapText="1"/>
      <protection/>
    </xf>
    <xf numFmtId="0" fontId="62" fillId="53" borderId="16" xfId="193" applyFont="1" applyFill="1" applyBorder="1" applyAlignment="1">
      <alignment vertical="center"/>
      <protection/>
    </xf>
    <xf numFmtId="0" fontId="110" fillId="0" borderId="0" xfId="0" applyFont="1" applyAlignment="1">
      <alignment horizontal="left" vertical="center"/>
    </xf>
    <xf numFmtId="0" fontId="0" fillId="0" borderId="0" xfId="0" applyFont="1" applyAlignment="1">
      <alignment horizontal="left" vertical="center"/>
    </xf>
    <xf numFmtId="0" fontId="110" fillId="0" borderId="0" xfId="0" applyFont="1" applyBorder="1" applyAlignment="1">
      <alignment horizontal="left" vertical="center"/>
    </xf>
    <xf numFmtId="0" fontId="110" fillId="0" borderId="0" xfId="0" applyFont="1" applyBorder="1" applyAlignment="1">
      <alignment horizontal="left" vertical="center" wrapText="1"/>
    </xf>
    <xf numFmtId="0" fontId="110" fillId="0" borderId="17" xfId="0" applyFont="1" applyBorder="1" applyAlignment="1">
      <alignment horizontal="left" vertical="center"/>
    </xf>
    <xf numFmtId="167" fontId="110" fillId="54" borderId="0" xfId="0" applyNumberFormat="1" applyFont="1" applyFill="1" applyBorder="1" applyAlignment="1">
      <alignment horizontal="left" vertical="center"/>
    </xf>
    <xf numFmtId="0" fontId="63" fillId="0" borderId="0" xfId="0" applyFont="1" applyBorder="1" applyAlignment="1">
      <alignment/>
    </xf>
    <xf numFmtId="0" fontId="110" fillId="0" borderId="0" xfId="0" applyFont="1" applyFill="1" applyBorder="1" applyAlignment="1">
      <alignment horizontal="right" vertical="center"/>
    </xf>
    <xf numFmtId="167" fontId="110"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0" fillId="0" borderId="0" xfId="0" applyNumberFormat="1" applyFont="1" applyFill="1" applyBorder="1" applyAlignment="1">
      <alignment horizontal="right" vertical="center"/>
    </xf>
    <xf numFmtId="9" fontId="11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1" fillId="0" borderId="0" xfId="0" applyFont="1" applyBorder="1" applyAlignment="1">
      <alignment horizontal="left" vertical="center"/>
    </xf>
    <xf numFmtId="0" fontId="112" fillId="0" borderId="0" xfId="0" applyFont="1" applyBorder="1" applyAlignment="1">
      <alignment horizontal="left" vertical="center"/>
    </xf>
    <xf numFmtId="178" fontId="110" fillId="54" borderId="0" xfId="0" applyNumberFormat="1" applyFont="1" applyFill="1" applyBorder="1" applyAlignment="1">
      <alignment horizontal="right" vertical="center"/>
    </xf>
    <xf numFmtId="178" fontId="110" fillId="0" borderId="0" xfId="0" applyNumberFormat="1" applyFont="1" applyFill="1" applyBorder="1" applyAlignment="1">
      <alignment horizontal="right" vertical="center"/>
    </xf>
    <xf numFmtId="178" fontId="110" fillId="54" borderId="0" xfId="0" applyNumberFormat="1" applyFont="1" applyFill="1" applyBorder="1" applyAlignment="1">
      <alignment horizontal="left" vertical="center"/>
    </xf>
    <xf numFmtId="178" fontId="110" fillId="0" borderId="0" xfId="0" applyNumberFormat="1" applyFont="1" applyFill="1" applyBorder="1" applyAlignment="1">
      <alignment horizontal="left" vertical="center"/>
    </xf>
    <xf numFmtId="178" fontId="62" fillId="0" borderId="0" xfId="0" applyNumberFormat="1" applyFont="1" applyAlignment="1">
      <alignment/>
    </xf>
    <xf numFmtId="178" fontId="110" fillId="0" borderId="17" xfId="0" applyNumberFormat="1" applyFont="1" applyFill="1" applyBorder="1" applyAlignment="1">
      <alignment horizontal="right" vertical="center"/>
    </xf>
    <xf numFmtId="3" fontId="110" fillId="54" borderId="0" xfId="0" applyNumberFormat="1" applyFont="1" applyFill="1" applyBorder="1" applyAlignment="1">
      <alignment horizontal="right" vertical="center"/>
    </xf>
    <xf numFmtId="3" fontId="110" fillId="0" borderId="0" xfId="0" applyNumberFormat="1" applyFont="1" applyFill="1" applyBorder="1" applyAlignment="1">
      <alignment horizontal="right" vertical="center"/>
    </xf>
    <xf numFmtId="3" fontId="110" fillId="0" borderId="17" xfId="0" applyNumberFormat="1" applyFont="1" applyFill="1" applyBorder="1" applyAlignment="1">
      <alignment horizontal="right" vertical="center"/>
    </xf>
    <xf numFmtId="178" fontId="62" fillId="0" borderId="0" xfId="0" applyNumberFormat="1" applyFont="1" applyBorder="1" applyAlignment="1">
      <alignment/>
    </xf>
    <xf numFmtId="168" fontId="110" fillId="0" borderId="0" xfId="0" applyNumberFormat="1" applyFont="1" applyFill="1" applyBorder="1" applyAlignment="1">
      <alignment horizontal="left" vertical="center"/>
    </xf>
    <xf numFmtId="0" fontId="62" fillId="53" borderId="0" xfId="193" applyFont="1" applyFill="1" applyBorder="1" applyAlignment="1">
      <alignment vertical="center"/>
      <protection/>
    </xf>
    <xf numFmtId="0" fontId="113" fillId="0" borderId="0" xfId="0" applyFont="1" applyBorder="1" applyAlignment="1">
      <alignment horizontal="left" vertical="center"/>
    </xf>
    <xf numFmtId="0" fontId="114" fillId="0" borderId="0" xfId="0" applyFont="1" applyAlignment="1">
      <alignment/>
    </xf>
    <xf numFmtId="0" fontId="110" fillId="54" borderId="18" xfId="0" applyFont="1" applyFill="1" applyBorder="1" applyAlignment="1">
      <alignment horizontal="center" vertical="center"/>
    </xf>
    <xf numFmtId="0" fontId="110" fillId="55" borderId="18" xfId="0" applyFont="1" applyFill="1" applyBorder="1" applyAlignment="1">
      <alignment horizontal="center" vertical="center"/>
    </xf>
    <xf numFmtId="2" fontId="110" fillId="0" borderId="0" xfId="0" applyNumberFormat="1" applyFont="1" applyFill="1" applyBorder="1" applyAlignment="1">
      <alignment horizontal="center" vertical="center"/>
    </xf>
    <xf numFmtId="0" fontId="115" fillId="52" borderId="0" xfId="193" applyFont="1" applyFill="1" applyAlignment="1">
      <alignment vertical="center" wrapText="1"/>
      <protection/>
    </xf>
    <xf numFmtId="0" fontId="108" fillId="0" borderId="0" xfId="0" applyFont="1" applyBorder="1" applyAlignment="1">
      <alignment horizontal="center" vertical="center" readingOrder="1"/>
    </xf>
    <xf numFmtId="0" fontId="108" fillId="0" borderId="0" xfId="0" applyFont="1" applyBorder="1" applyAlignment="1">
      <alignment horizontal="left" vertical="center" indent="2" readingOrder="1"/>
    </xf>
    <xf numFmtId="0" fontId="116" fillId="54" borderId="0" xfId="0" applyFont="1" applyFill="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17" fillId="0" borderId="18" xfId="0" applyFont="1" applyBorder="1" applyAlignment="1">
      <alignment horizontal="left" vertical="center"/>
    </xf>
    <xf numFmtId="167" fontId="117" fillId="54" borderId="18" xfId="0" applyNumberFormat="1" applyFont="1" applyFill="1" applyBorder="1" applyAlignment="1">
      <alignment horizontal="left" vertical="center"/>
    </xf>
    <xf numFmtId="9" fontId="117" fillId="0" borderId="18" xfId="0" applyNumberFormat="1" applyFont="1" applyFill="1" applyBorder="1" applyAlignment="1">
      <alignment horizontal="right" vertical="center"/>
    </xf>
    <xf numFmtId="167" fontId="117" fillId="0" borderId="18" xfId="0" applyNumberFormat="1" applyFont="1" applyFill="1" applyBorder="1" applyAlignment="1">
      <alignment horizontal="left" vertical="center"/>
    </xf>
    <xf numFmtId="167" fontId="117" fillId="0" borderId="0" xfId="0" applyNumberFormat="1" applyFont="1" applyFill="1" applyBorder="1" applyAlignment="1">
      <alignment horizontal="left" vertical="center"/>
    </xf>
    <xf numFmtId="0" fontId="108" fillId="0" borderId="0" xfId="0" applyFont="1" applyBorder="1" applyAlignment="1">
      <alignment horizontal="center" vertical="center" wrapText="1" readingOrder="1"/>
    </xf>
    <xf numFmtId="0" fontId="117" fillId="0" borderId="0" xfId="0" applyFont="1" applyBorder="1" applyAlignment="1">
      <alignment horizontal="left" vertical="center"/>
    </xf>
    <xf numFmtId="167" fontId="117" fillId="54" borderId="0" xfId="0" applyNumberFormat="1" applyFont="1" applyFill="1" applyBorder="1" applyAlignment="1">
      <alignment horizontal="left" vertical="center"/>
    </xf>
    <xf numFmtId="9" fontId="117" fillId="0" borderId="0" xfId="0" applyNumberFormat="1" applyFont="1" applyFill="1" applyBorder="1" applyAlignment="1">
      <alignment horizontal="right" vertical="center"/>
    </xf>
    <xf numFmtId="0" fontId="117" fillId="0" borderId="17" xfId="0" applyFont="1" applyBorder="1" applyAlignment="1">
      <alignment horizontal="left" vertical="center"/>
    </xf>
    <xf numFmtId="167" fontId="117" fillId="0" borderId="17" xfId="0" applyNumberFormat="1" applyFont="1" applyFill="1" applyBorder="1" applyAlignment="1">
      <alignment horizontal="left" vertical="center"/>
    </xf>
    <xf numFmtId="178" fontId="117" fillId="54" borderId="18" xfId="0" applyNumberFormat="1" applyFont="1" applyFill="1" applyBorder="1" applyAlignment="1">
      <alignment horizontal="right" vertical="center"/>
    </xf>
    <xf numFmtId="178" fontId="117" fillId="0" borderId="18" xfId="0" applyNumberFormat="1" applyFont="1" applyFill="1" applyBorder="1" applyAlignment="1">
      <alignment horizontal="right" vertical="center"/>
    </xf>
    <xf numFmtId="178" fontId="117" fillId="54" borderId="0" xfId="0" applyNumberFormat="1" applyFont="1" applyFill="1" applyBorder="1" applyAlignment="1">
      <alignment horizontal="right" vertical="center"/>
    </xf>
    <xf numFmtId="178" fontId="117" fillId="0" borderId="0" xfId="0" applyNumberFormat="1" applyFont="1" applyFill="1" applyBorder="1" applyAlignment="1">
      <alignment horizontal="right" vertical="center"/>
    </xf>
    <xf numFmtId="3" fontId="117" fillId="54" borderId="18" xfId="0" applyNumberFormat="1" applyFont="1" applyFill="1" applyBorder="1" applyAlignment="1">
      <alignment horizontal="right" vertical="center"/>
    </xf>
    <xf numFmtId="3" fontId="117" fillId="0" borderId="18" xfId="0" applyNumberFormat="1" applyFont="1" applyFill="1" applyBorder="1" applyAlignment="1">
      <alignment horizontal="right" vertical="center"/>
    </xf>
    <xf numFmtId="3" fontId="117"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0" fontId="110" fillId="0" borderId="0" xfId="0" applyFont="1" applyFill="1" applyBorder="1" applyAlignment="1">
      <alignment horizontal="center" vertical="center"/>
    </xf>
    <xf numFmtId="9" fontId="110" fillId="0" borderId="0" xfId="218" applyFont="1" applyFill="1" applyBorder="1" applyAlignment="1">
      <alignment horizontal="right" vertical="center"/>
    </xf>
    <xf numFmtId="0" fontId="110" fillId="54" borderId="0" xfId="0" applyFont="1" applyFill="1" applyBorder="1" applyAlignment="1">
      <alignment horizontal="center" vertical="center"/>
    </xf>
    <xf numFmtId="2" fontId="110" fillId="0" borderId="19" xfId="0" applyNumberFormat="1" applyFont="1" applyFill="1" applyBorder="1" applyAlignment="1">
      <alignment horizontal="center" vertical="center"/>
    </xf>
    <xf numFmtId="0" fontId="110" fillId="54" borderId="19" xfId="0" applyFont="1" applyFill="1" applyBorder="1" applyAlignment="1">
      <alignment horizontal="right" vertical="center"/>
    </xf>
    <xf numFmtId="0" fontId="110" fillId="54" borderId="19" xfId="0" applyFont="1" applyFill="1" applyBorder="1" applyAlignment="1">
      <alignment horizontal="center" vertical="center"/>
    </xf>
    <xf numFmtId="0" fontId="110" fillId="0" borderId="19" xfId="0" applyFont="1" applyFill="1" applyBorder="1" applyAlignment="1">
      <alignment horizontal="right" vertical="center"/>
    </xf>
    <xf numFmtId="0" fontId="110" fillId="0" borderId="19" xfId="0" applyFont="1" applyFill="1" applyBorder="1" applyAlignment="1">
      <alignment horizontal="center" vertical="center"/>
    </xf>
    <xf numFmtId="0" fontId="110" fillId="55" borderId="0" xfId="0" applyFont="1" applyFill="1" applyBorder="1" applyAlignment="1">
      <alignment horizontal="center" vertical="center"/>
    </xf>
    <xf numFmtId="0" fontId="117" fillId="0" borderId="19" xfId="0" applyFont="1" applyFill="1" applyBorder="1" applyAlignment="1">
      <alignment horizontal="center" vertical="center"/>
    </xf>
    <xf numFmtId="0" fontId="116" fillId="0" borderId="0" xfId="0" applyFont="1" applyFill="1" applyBorder="1" applyAlignment="1">
      <alignment horizontal="center" vertical="center"/>
    </xf>
    <xf numFmtId="0" fontId="62" fillId="0" borderId="0" xfId="0" applyFont="1" applyFill="1" applyAlignment="1">
      <alignment/>
    </xf>
    <xf numFmtId="167" fontId="62" fillId="0" borderId="0" xfId="0" applyNumberFormat="1" applyFont="1" applyFill="1" applyAlignment="1">
      <alignment/>
    </xf>
    <xf numFmtId="0" fontId="110" fillId="0" borderId="0" xfId="0" applyFont="1" applyFill="1" applyBorder="1" applyAlignment="1">
      <alignment horizontal="left" vertical="center"/>
    </xf>
    <xf numFmtId="0" fontId="113" fillId="0" borderId="0" xfId="0" applyFont="1" applyFill="1" applyBorder="1" applyAlignment="1">
      <alignment horizontal="left" vertical="center"/>
    </xf>
    <xf numFmtId="0" fontId="64" fillId="0" borderId="0" xfId="193" applyFont="1" applyFill="1" applyBorder="1" applyAlignment="1">
      <alignment vertical="center"/>
      <protection/>
    </xf>
    <xf numFmtId="0" fontId="109" fillId="0" borderId="0" xfId="193" applyFont="1" applyFill="1" applyBorder="1" applyAlignment="1">
      <alignment vertical="center" wrapText="1"/>
      <protection/>
    </xf>
    <xf numFmtId="167" fontId="117" fillId="0" borderId="20" xfId="0" applyNumberFormat="1" applyFont="1" applyFill="1" applyBorder="1" applyAlignment="1">
      <alignment horizontal="left" vertical="center"/>
    </xf>
    <xf numFmtId="0" fontId="116" fillId="0" borderId="0" xfId="159" applyFont="1" applyFill="1" applyBorder="1" applyAlignment="1">
      <alignment horizontal="center" vertical="center" wrapText="1"/>
      <protection/>
    </xf>
    <xf numFmtId="0" fontId="0" fillId="0" borderId="0" xfId="0" applyFont="1" applyAlignment="1">
      <alignment/>
    </xf>
    <xf numFmtId="3" fontId="63" fillId="0" borderId="0" xfId="0" applyNumberFormat="1" applyFont="1" applyAlignment="1">
      <alignment/>
    </xf>
    <xf numFmtId="0" fontId="0" fillId="0" borderId="0" xfId="0" applyFont="1" applyFill="1" applyBorder="1" applyAlignment="1">
      <alignment horizontal="left" vertical="center" wrapText="1"/>
    </xf>
    <xf numFmtId="0" fontId="118" fillId="52" borderId="0" xfId="193" applyFont="1" applyFill="1" applyAlignment="1">
      <alignment vertical="center" wrapText="1"/>
      <protection/>
    </xf>
    <xf numFmtId="0" fontId="38" fillId="0" borderId="0" xfId="0" applyFont="1" applyAlignment="1">
      <alignment/>
    </xf>
    <xf numFmtId="167" fontId="0" fillId="0" borderId="0" xfId="0" applyNumberFormat="1" applyFont="1" applyAlignment="1">
      <alignment/>
    </xf>
    <xf numFmtId="167" fontId="113"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99" fillId="0" borderId="0" xfId="0" applyFont="1" applyAlignment="1">
      <alignment/>
    </xf>
    <xf numFmtId="167" fontId="99"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0" fontId="119" fillId="0" borderId="0" xfId="0" applyFont="1" applyAlignment="1">
      <alignment horizontal="right"/>
    </xf>
    <xf numFmtId="0" fontId="112" fillId="0" borderId="0" xfId="0" applyFont="1" applyFill="1" applyBorder="1" applyAlignment="1">
      <alignment horizontal="left" vertical="center"/>
    </xf>
    <xf numFmtId="168" fontId="99" fillId="54" borderId="0" xfId="0" applyNumberFormat="1" applyFont="1" applyFill="1" applyBorder="1" applyAlignment="1">
      <alignment horizontal="left" vertical="center"/>
    </xf>
    <xf numFmtId="168" fontId="99" fillId="0" borderId="0" xfId="0" applyNumberFormat="1" applyFont="1" applyFill="1" applyBorder="1" applyAlignment="1">
      <alignment horizontal="left" vertical="center"/>
    </xf>
    <xf numFmtId="168" fontId="99"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0" fillId="0" borderId="0" xfId="159" applyFont="1" applyAlignment="1">
      <alignment wrapText="1"/>
      <protection/>
    </xf>
    <xf numFmtId="0" fontId="0" fillId="0" borderId="0" xfId="159" applyFont="1">
      <alignment/>
      <protection/>
    </xf>
    <xf numFmtId="0" fontId="110" fillId="0" borderId="0" xfId="159" applyFont="1" applyBorder="1" applyAlignment="1">
      <alignment horizontal="left" vertical="center"/>
      <protection/>
    </xf>
    <xf numFmtId="0" fontId="63" fillId="0" borderId="0" xfId="0" applyFont="1" applyFill="1" applyAlignment="1">
      <alignment/>
    </xf>
    <xf numFmtId="167" fontId="120" fillId="54" borderId="0" xfId="157" applyNumberFormat="1" applyFont="1" applyFill="1" applyBorder="1" applyAlignment="1" applyProtection="1">
      <alignment horizontal="left" vertical="center" wrapText="1" indent="1"/>
      <protection/>
    </xf>
    <xf numFmtId="167" fontId="120" fillId="0" borderId="0" xfId="157" applyNumberFormat="1" applyFont="1" applyFill="1" applyBorder="1" applyAlignment="1" applyProtection="1">
      <alignment horizontal="left" vertical="center" wrapText="1" indent="1"/>
      <protection/>
    </xf>
    <xf numFmtId="167" fontId="121" fillId="54" borderId="0" xfId="157" applyNumberFormat="1" applyFont="1" applyFill="1" applyBorder="1" applyAlignment="1" applyProtection="1">
      <alignment horizontal="left" vertical="center" wrapText="1" indent="1"/>
      <protection/>
    </xf>
    <xf numFmtId="167" fontId="121" fillId="0" borderId="0" xfId="157" applyNumberFormat="1" applyFont="1" applyFill="1" applyBorder="1" applyAlignment="1" applyProtection="1">
      <alignment horizontal="left" vertical="center" wrapText="1" indent="1"/>
      <protection/>
    </xf>
    <xf numFmtId="0" fontId="112" fillId="55" borderId="0" xfId="0" applyFont="1" applyFill="1" applyBorder="1" applyAlignment="1">
      <alignment horizontal="left" vertical="center" wrapText="1"/>
    </xf>
    <xf numFmtId="9" fontId="117"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0" fillId="55" borderId="0" xfId="0" applyNumberFormat="1" applyFont="1" applyFill="1" applyBorder="1" applyAlignment="1">
      <alignment horizontal="left" vertical="center"/>
    </xf>
    <xf numFmtId="0" fontId="117" fillId="55" borderId="0" xfId="0" applyFont="1" applyFill="1" applyBorder="1" applyAlignment="1">
      <alignment horizontal="left" vertical="center"/>
    </xf>
    <xf numFmtId="168" fontId="110" fillId="0" borderId="0" xfId="0" applyNumberFormat="1" applyFont="1" applyBorder="1" applyAlignment="1">
      <alignment horizontal="left" vertical="center"/>
    </xf>
    <xf numFmtId="0" fontId="63" fillId="55" borderId="0" xfId="0" applyFont="1" applyFill="1" applyAlignment="1">
      <alignment/>
    </xf>
    <xf numFmtId="178" fontId="110" fillId="55" borderId="0" xfId="0" applyNumberFormat="1" applyFont="1" applyFill="1" applyBorder="1" applyAlignment="1">
      <alignment horizontal="right" vertical="center"/>
    </xf>
    <xf numFmtId="0" fontId="66" fillId="55" borderId="0" xfId="162" applyFont="1" applyFill="1" applyBorder="1">
      <alignment/>
      <protection/>
    </xf>
    <xf numFmtId="9" fontId="117" fillId="0" borderId="18" xfId="219" applyFont="1" applyFill="1" applyBorder="1" applyAlignment="1" applyProtection="1">
      <alignment vertical="center"/>
      <protection/>
    </xf>
    <xf numFmtId="9" fontId="117" fillId="54" borderId="18" xfId="219" applyFont="1" applyFill="1" applyBorder="1" applyAlignment="1" applyProtection="1">
      <alignment vertical="center"/>
      <protection/>
    </xf>
    <xf numFmtId="178" fontId="112" fillId="55" borderId="0" xfId="0" applyNumberFormat="1" applyFont="1" applyFill="1" applyBorder="1" applyAlignment="1">
      <alignment horizontal="left" vertical="center"/>
    </xf>
    <xf numFmtId="0" fontId="62" fillId="55" borderId="0" xfId="0" applyFont="1" applyFill="1" applyAlignment="1">
      <alignment/>
    </xf>
    <xf numFmtId="0" fontId="0" fillId="55" borderId="0" xfId="0" applyFont="1" applyFill="1" applyAlignment="1">
      <alignment horizontal="left" vertical="center"/>
    </xf>
    <xf numFmtId="167" fontId="110" fillId="56" borderId="0" xfId="0" applyNumberFormat="1" applyFont="1" applyFill="1" applyBorder="1" applyAlignment="1">
      <alignment horizontal="center" vertical="center"/>
    </xf>
    <xf numFmtId="0" fontId="116" fillId="0" borderId="0" xfId="159" applyFont="1" applyFill="1" applyBorder="1" applyAlignment="1">
      <alignment horizontal="center" vertical="center"/>
      <protection/>
    </xf>
    <xf numFmtId="0" fontId="115" fillId="57" borderId="0" xfId="193" applyFont="1" applyFill="1" applyAlignment="1">
      <alignment vertical="center" wrapText="1"/>
      <protection/>
    </xf>
    <xf numFmtId="0" fontId="122" fillId="0" borderId="0" xfId="0" applyFont="1" applyFill="1" applyAlignment="1">
      <alignment horizontal="left" vertical="center" wrapText="1"/>
    </xf>
    <xf numFmtId="0" fontId="62" fillId="57" borderId="0" xfId="0" applyFont="1" applyFill="1" applyBorder="1" applyAlignment="1">
      <alignment/>
    </xf>
    <xf numFmtId="0" fontId="62" fillId="57" borderId="0" xfId="0" applyFont="1" applyFill="1" applyAlignment="1">
      <alignment/>
    </xf>
    <xf numFmtId="0" fontId="63" fillId="57" borderId="0" xfId="0" applyFont="1" applyFill="1" applyBorder="1" applyAlignment="1">
      <alignment/>
    </xf>
    <xf numFmtId="167" fontId="117" fillId="0" borderId="18" xfId="157" applyNumberFormat="1" applyFont="1" applyFill="1" applyBorder="1" applyAlignment="1" applyProtection="1">
      <alignment vertical="center"/>
      <protection/>
    </xf>
    <xf numFmtId="167" fontId="117" fillId="54" borderId="18" xfId="157" applyNumberFormat="1" applyFont="1" applyFill="1" applyBorder="1" applyAlignment="1" applyProtection="1">
      <alignment vertical="center"/>
      <protection/>
    </xf>
    <xf numFmtId="167" fontId="117" fillId="0" borderId="20" xfId="157" applyNumberFormat="1" applyFont="1" applyFill="1" applyBorder="1" applyAlignment="1" applyProtection="1">
      <alignment vertical="center"/>
      <protection/>
    </xf>
    <xf numFmtId="167" fontId="117" fillId="54" borderId="20" xfId="157" applyNumberFormat="1" applyFont="1" applyFill="1" applyBorder="1" applyAlignment="1" applyProtection="1">
      <alignment vertical="center"/>
      <protection/>
    </xf>
    <xf numFmtId="0" fontId="99" fillId="0" borderId="0" xfId="0" applyFont="1" applyBorder="1" applyAlignment="1">
      <alignment horizontal="left" vertical="center"/>
    </xf>
    <xf numFmtId="167" fontId="39" fillId="54" borderId="0" xfId="157" applyNumberFormat="1" applyFont="1" applyFill="1" applyBorder="1" applyAlignment="1" applyProtection="1">
      <alignment horizontal="left" vertical="center" wrapText="1" indent="1"/>
      <protection/>
    </xf>
    <xf numFmtId="0" fontId="123" fillId="55" borderId="0" xfId="0" applyFont="1" applyFill="1" applyBorder="1" applyAlignment="1">
      <alignment horizontal="left" vertical="center"/>
    </xf>
    <xf numFmtId="0" fontId="124"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0" fillId="0" borderId="0" xfId="0" applyFont="1" applyBorder="1" applyAlignment="1">
      <alignment horizontal="left" vertical="center" indent="1"/>
    </xf>
    <xf numFmtId="168" fontId="99" fillId="55" borderId="0" xfId="0" applyNumberFormat="1" applyFont="1" applyFill="1" applyBorder="1" applyAlignment="1">
      <alignment horizontal="left" vertical="center"/>
    </xf>
    <xf numFmtId="0" fontId="24" fillId="0" borderId="0" xfId="0" applyFont="1" applyAlignment="1">
      <alignment wrapText="1"/>
    </xf>
    <xf numFmtId="0" fontId="110" fillId="0" borderId="7" xfId="0" applyFont="1" applyBorder="1" applyAlignment="1">
      <alignment horizontal="left" vertical="center" indent="1"/>
    </xf>
    <xf numFmtId="167" fontId="110" fillId="0" borderId="17" xfId="0" applyNumberFormat="1" applyFont="1" applyFill="1" applyBorder="1" applyAlignment="1">
      <alignment horizontal="left" vertical="center"/>
    </xf>
    <xf numFmtId="167" fontId="110" fillId="0" borderId="18" xfId="0" applyNumberFormat="1" applyFont="1" applyFill="1" applyBorder="1" applyAlignment="1">
      <alignment horizontal="left" vertical="center"/>
    </xf>
    <xf numFmtId="167" fontId="110" fillId="0" borderId="0" xfId="159" applyNumberFormat="1" applyFont="1" applyFill="1" applyBorder="1" applyAlignment="1">
      <alignment horizontal="left" vertical="center"/>
      <protection/>
    </xf>
    <xf numFmtId="167" fontId="110" fillId="55" borderId="0" xfId="159" applyNumberFormat="1" applyFont="1" applyFill="1" applyBorder="1" applyAlignment="1">
      <alignment horizontal="left" vertical="center"/>
      <protection/>
    </xf>
    <xf numFmtId="167" fontId="110" fillId="54" borderId="0" xfId="159" applyNumberFormat="1" applyFont="1" applyFill="1" applyBorder="1" applyAlignment="1">
      <alignment horizontal="left" vertical="center"/>
      <protection/>
    </xf>
    <xf numFmtId="0" fontId="117" fillId="0" borderId="0" xfId="159" applyFont="1" applyBorder="1" applyAlignment="1">
      <alignment horizontal="left" vertical="center"/>
      <protection/>
    </xf>
    <xf numFmtId="0" fontId="24" fillId="58" borderId="0" xfId="0" applyFont="1" applyFill="1" applyAlignment="1">
      <alignment wrapText="1"/>
    </xf>
    <xf numFmtId="167" fontId="99" fillId="8" borderId="0" xfId="0" applyNumberFormat="1" applyFont="1" applyFill="1" applyBorder="1" applyAlignment="1">
      <alignment horizontal="left" vertical="center"/>
    </xf>
    <xf numFmtId="3" fontId="117" fillId="0" borderId="21"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7" fillId="0" borderId="18" xfId="218" applyFont="1" applyFill="1" applyBorder="1" applyAlignment="1">
      <alignment horizontal="right" vertical="center"/>
    </xf>
    <xf numFmtId="167" fontId="117" fillId="54" borderId="17" xfId="0" applyNumberFormat="1" applyFont="1" applyFill="1" applyBorder="1" applyAlignment="1">
      <alignment horizontal="left" vertical="center"/>
    </xf>
    <xf numFmtId="0" fontId="24" fillId="0" borderId="0" xfId="0" applyFont="1" applyFill="1" applyAlignment="1">
      <alignment wrapText="1"/>
    </xf>
    <xf numFmtId="167" fontId="62" fillId="0" borderId="0" xfId="0" applyNumberFormat="1" applyFont="1" applyBorder="1" applyAlignment="1">
      <alignment/>
    </xf>
    <xf numFmtId="167" fontId="121" fillId="0" borderId="7" xfId="157" applyNumberFormat="1" applyFont="1" applyFill="1" applyBorder="1" applyAlignment="1" applyProtection="1">
      <alignment horizontal="left" vertical="center" wrapText="1" indent="1"/>
      <protection/>
    </xf>
    <xf numFmtId="167" fontId="125" fillId="0" borderId="0" xfId="157" applyNumberFormat="1" applyFont="1" applyFill="1" applyBorder="1" applyAlignment="1" applyProtection="1">
      <alignment horizontal="left" vertical="center" wrapText="1" indent="1"/>
      <protection/>
    </xf>
    <xf numFmtId="0" fontId="0" fillId="0" borderId="0" xfId="0" applyFont="1" applyFill="1" applyAlignment="1">
      <alignment/>
    </xf>
    <xf numFmtId="0" fontId="126" fillId="0" borderId="0" xfId="0" applyFont="1" applyFill="1" applyAlignment="1">
      <alignment/>
    </xf>
    <xf numFmtId="0" fontId="0" fillId="0" borderId="0" xfId="0" applyFont="1" applyFill="1" applyAlignment="1">
      <alignment wrapText="1"/>
    </xf>
    <xf numFmtId="167" fontId="117" fillId="55" borderId="18" xfId="0" applyNumberFormat="1" applyFont="1" applyFill="1" applyBorder="1" applyAlignment="1">
      <alignment horizontal="left" vertical="center"/>
    </xf>
    <xf numFmtId="2" fontId="110" fillId="55" borderId="19" xfId="0" applyNumberFormat="1" applyFont="1" applyFill="1" applyBorder="1" applyAlignment="1">
      <alignment horizontal="center" vertical="center"/>
    </xf>
    <xf numFmtId="0" fontId="24" fillId="8" borderId="0" xfId="0" applyFont="1" applyFill="1" applyAlignment="1">
      <alignment wrapText="1"/>
    </xf>
    <xf numFmtId="9" fontId="117" fillId="0" borderId="17" xfId="218" applyFont="1" applyFill="1" applyBorder="1" applyAlignment="1">
      <alignment horizontal="right" vertical="center"/>
    </xf>
    <xf numFmtId="167" fontId="63" fillId="0" borderId="0" xfId="0" applyNumberFormat="1" applyFont="1" applyAlignment="1">
      <alignment/>
    </xf>
    <xf numFmtId="0" fontId="116" fillId="55" borderId="0" xfId="0" applyFont="1" applyFill="1" applyBorder="1" applyAlignment="1">
      <alignment horizontal="center" vertical="center"/>
    </xf>
    <xf numFmtId="0" fontId="110" fillId="55" borderId="19" xfId="0" applyFont="1" applyFill="1" applyBorder="1" applyAlignment="1">
      <alignment horizontal="right" vertical="center"/>
    </xf>
    <xf numFmtId="167" fontId="110" fillId="54" borderId="22" xfId="0" applyNumberFormat="1" applyFont="1" applyFill="1" applyBorder="1" applyAlignment="1">
      <alignment horizontal="left" vertical="center"/>
    </xf>
    <xf numFmtId="0" fontId="110" fillId="0" borderId="0" xfId="159" applyFont="1" applyAlignment="1">
      <alignment horizontal="left" vertical="center"/>
      <protection/>
    </xf>
    <xf numFmtId="0" fontId="127" fillId="0" borderId="0" xfId="0" applyFont="1" applyAlignment="1">
      <alignment/>
    </xf>
    <xf numFmtId="167" fontId="128" fillId="0" borderId="0" xfId="0" applyNumberFormat="1" applyFont="1" applyAlignment="1">
      <alignment/>
    </xf>
    <xf numFmtId="0" fontId="128" fillId="0" borderId="0" xfId="0" applyFont="1" applyAlignment="1">
      <alignment/>
    </xf>
    <xf numFmtId="9" fontId="63" fillId="0" borderId="0" xfId="228" applyFont="1" applyFill="1" applyBorder="1" applyAlignment="1" applyProtection="1">
      <alignment vertical="center"/>
      <protection/>
    </xf>
    <xf numFmtId="0" fontId="117" fillId="54" borderId="19" xfId="0" applyFont="1" applyFill="1" applyBorder="1" applyAlignment="1">
      <alignment horizontal="center" vertical="center"/>
    </xf>
    <xf numFmtId="0" fontId="24" fillId="0" borderId="0" xfId="0" applyFont="1" applyFill="1" applyAlignment="1">
      <alignment/>
    </xf>
    <xf numFmtId="0" fontId="40" fillId="53" borderId="0" xfId="193" applyFont="1" applyFill="1" applyAlignment="1">
      <alignment vertical="center" wrapText="1"/>
      <protection/>
    </xf>
    <xf numFmtId="0" fontId="112" fillId="0" borderId="0" xfId="0" applyFont="1" applyFill="1" applyBorder="1" applyAlignment="1">
      <alignment horizontal="left" vertical="center" wrapText="1"/>
    </xf>
    <xf numFmtId="167" fontId="121" fillId="55" borderId="0" xfId="157" applyNumberFormat="1" applyFont="1" applyFill="1" applyBorder="1" applyAlignment="1" applyProtection="1">
      <alignment horizontal="left" vertical="center" wrapText="1" indent="1"/>
      <protection/>
    </xf>
    <xf numFmtId="167" fontId="120" fillId="55" borderId="0" xfId="157" applyNumberFormat="1" applyFont="1" applyFill="1" applyBorder="1" applyAlignment="1" applyProtection="1">
      <alignment horizontal="left" vertical="center" wrapText="1" indent="1"/>
      <protection/>
    </xf>
    <xf numFmtId="0" fontId="110" fillId="55" borderId="19" xfId="0" applyFont="1" applyFill="1" applyBorder="1" applyAlignment="1">
      <alignment horizontal="center" vertical="center"/>
    </xf>
    <xf numFmtId="167" fontId="24" fillId="0" borderId="0" xfId="0" applyNumberFormat="1" applyFont="1" applyAlignment="1">
      <alignment wrapText="1"/>
    </xf>
    <xf numFmtId="0" fontId="117" fillId="0" borderId="0" xfId="0" applyFont="1" applyFill="1" applyBorder="1" applyAlignment="1">
      <alignment horizontal="left" vertical="center"/>
    </xf>
    <xf numFmtId="0" fontId="0" fillId="0" borderId="0" xfId="0" applyFill="1" applyAlignment="1">
      <alignment/>
    </xf>
    <xf numFmtId="167" fontId="110" fillId="0" borderId="0" xfId="0" applyNumberFormat="1" applyFont="1" applyFill="1" applyBorder="1" applyAlignment="1">
      <alignment horizontal="center" vertical="center"/>
    </xf>
    <xf numFmtId="0" fontId="108" fillId="0" borderId="0" xfId="0" applyFont="1" applyFill="1" applyBorder="1" applyAlignment="1">
      <alignment horizontal="center" vertical="center" readingOrder="1"/>
    </xf>
    <xf numFmtId="0" fontId="117" fillId="0" borderId="0" xfId="159" applyFont="1" applyFill="1" applyBorder="1" applyAlignment="1">
      <alignment horizontal="left" vertical="center"/>
      <protection/>
    </xf>
    <xf numFmtId="0" fontId="108" fillId="0" borderId="0" xfId="0" applyFont="1" applyFill="1" applyBorder="1" applyAlignment="1">
      <alignment horizontal="left" vertical="center" indent="2" readingOrder="1"/>
    </xf>
    <xf numFmtId="0" fontId="118" fillId="0" borderId="0" xfId="193" applyFont="1" applyFill="1" applyBorder="1" applyAlignment="1">
      <alignment vertical="center" wrapText="1"/>
      <protection/>
    </xf>
    <xf numFmtId="0" fontId="38" fillId="0" borderId="0" xfId="0" applyFont="1" applyFill="1" applyBorder="1" applyAlignment="1">
      <alignment/>
    </xf>
    <xf numFmtId="0" fontId="119" fillId="0" borderId="0" xfId="0" applyFont="1" applyFill="1" applyBorder="1" applyAlignment="1">
      <alignment horizontal="right"/>
    </xf>
    <xf numFmtId="178" fontId="99" fillId="0" borderId="0" xfId="0" applyNumberFormat="1" applyFont="1" applyFill="1" applyBorder="1" applyAlignment="1">
      <alignment horizontal="right" vertical="center"/>
    </xf>
    <xf numFmtId="0" fontId="110" fillId="0" borderId="18" xfId="0" applyFont="1" applyFill="1" applyBorder="1" applyAlignment="1">
      <alignment horizontal="center" vertical="center"/>
    </xf>
    <xf numFmtId="168" fontId="99" fillId="0" borderId="0" xfId="0" applyNumberFormat="1" applyFont="1" applyFill="1" applyBorder="1" applyAlignment="1">
      <alignment horizontal="center" vertical="center"/>
    </xf>
    <xf numFmtId="3" fontId="0" fillId="54" borderId="0" xfId="0" applyNumberFormat="1" applyFont="1" applyFill="1" applyBorder="1" applyAlignment="1">
      <alignment horizontal="right" vertical="center"/>
    </xf>
    <xf numFmtId="167" fontId="124" fillId="0" borderId="0" xfId="0" applyNumberFormat="1" applyFont="1" applyFill="1" applyBorder="1" applyAlignment="1">
      <alignment horizontal="left" vertical="center"/>
    </xf>
    <xf numFmtId="167" fontId="121" fillId="0" borderId="0" xfId="157" applyNumberFormat="1" applyFont="1" applyFill="1" applyBorder="1" applyAlignment="1" applyProtection="1">
      <alignment horizontal="right" vertical="center" wrapText="1" indent="1"/>
      <protection/>
    </xf>
    <xf numFmtId="167" fontId="110" fillId="54" borderId="17" xfId="0" applyNumberFormat="1" applyFont="1" applyFill="1" applyBorder="1" applyAlignment="1">
      <alignment horizontal="left" vertical="center"/>
    </xf>
    <xf numFmtId="167" fontId="124" fillId="54" borderId="0" xfId="0" applyNumberFormat="1" applyFont="1" applyFill="1" applyBorder="1" applyAlignment="1">
      <alignment horizontal="left" vertical="center"/>
    </xf>
    <xf numFmtId="167" fontId="110" fillId="54" borderId="18" xfId="0" applyNumberFormat="1" applyFont="1" applyFill="1" applyBorder="1" applyAlignment="1">
      <alignment horizontal="left" vertical="center"/>
    </xf>
    <xf numFmtId="0" fontId="0" fillId="54" borderId="0" xfId="0" applyFont="1" applyFill="1" applyBorder="1" applyAlignment="1">
      <alignment horizontal="center" vertical="center"/>
    </xf>
    <xf numFmtId="0" fontId="0" fillId="54" borderId="19" xfId="0" applyFont="1" applyFill="1" applyBorder="1" applyAlignment="1">
      <alignment horizontal="right" vertical="center"/>
    </xf>
    <xf numFmtId="167" fontId="120" fillId="0" borderId="0" xfId="157" applyNumberFormat="1" applyFont="1" applyFill="1" applyBorder="1" applyAlignment="1" applyProtection="1">
      <alignment horizontal="center" vertical="center" wrapText="1"/>
      <protection/>
    </xf>
    <xf numFmtId="167" fontId="121" fillId="0" borderId="0" xfId="157" applyNumberFormat="1" applyFont="1" applyFill="1" applyBorder="1" applyAlignment="1" applyProtection="1">
      <alignment horizontal="center" vertical="center" wrapText="1"/>
      <protection/>
    </xf>
    <xf numFmtId="167" fontId="121" fillId="0" borderId="7" xfId="157" applyNumberFormat="1" applyFont="1" applyFill="1" applyBorder="1" applyAlignment="1" applyProtection="1">
      <alignment horizontal="center" vertical="center" wrapText="1"/>
      <protection/>
    </xf>
    <xf numFmtId="0" fontId="62" fillId="0" borderId="0" xfId="0" applyFont="1" applyFill="1" applyAlignment="1">
      <alignment wrapText="1"/>
    </xf>
    <xf numFmtId="167" fontId="111" fillId="0" borderId="0" xfId="0" applyNumberFormat="1" applyFont="1" applyFill="1" applyBorder="1" applyAlignment="1">
      <alignment horizontal="left" vertical="center"/>
    </xf>
    <xf numFmtId="9" fontId="63" fillId="0" borderId="0" xfId="229" applyFont="1" applyFill="1" applyBorder="1" applyAlignment="1" applyProtection="1">
      <alignment vertical="center"/>
      <protection/>
    </xf>
    <xf numFmtId="2" fontId="110" fillId="54" borderId="19" xfId="0" applyNumberFormat="1" applyFont="1" applyFill="1" applyBorder="1" applyAlignment="1">
      <alignment horizontal="center" vertical="center"/>
    </xf>
    <xf numFmtId="167" fontId="117" fillId="54" borderId="20" xfId="0" applyNumberFormat="1" applyFont="1" applyFill="1" applyBorder="1" applyAlignment="1">
      <alignment horizontal="left" vertical="center"/>
    </xf>
    <xf numFmtId="0" fontId="119" fillId="0" borderId="0" xfId="0" applyFont="1" applyFill="1" applyAlignment="1">
      <alignment horizontal="right"/>
    </xf>
    <xf numFmtId="0" fontId="111" fillId="0" borderId="0" xfId="0" applyFont="1" applyFill="1" applyBorder="1" applyAlignment="1">
      <alignment horizontal="left" vertical="center"/>
    </xf>
    <xf numFmtId="178"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67" fontId="99" fillId="0" borderId="0" xfId="0" applyNumberFormat="1" applyFont="1" applyFill="1" applyBorder="1" applyAlignment="1">
      <alignment horizontal="left" vertical="center"/>
    </xf>
    <xf numFmtId="168" fontId="110" fillId="54" borderId="0" xfId="0" applyNumberFormat="1" applyFont="1" applyFill="1" applyBorder="1" applyAlignment="1">
      <alignment horizontal="left" vertical="center"/>
    </xf>
    <xf numFmtId="167" fontId="62" fillId="0" borderId="0" xfId="0" applyNumberFormat="1" applyFont="1" applyFill="1" applyBorder="1" applyAlignment="1">
      <alignment/>
    </xf>
    <xf numFmtId="167" fontId="121" fillId="0" borderId="0" xfId="157" applyNumberFormat="1" applyFont="1" applyFill="1" applyBorder="1" applyAlignment="1" applyProtection="1">
      <alignment horizontal="center" vertical="center" wrapText="1"/>
      <protection/>
    </xf>
    <xf numFmtId="0" fontId="112" fillId="0" borderId="0" xfId="159" applyFont="1" applyAlignment="1">
      <alignment horizontal="left" vertical="center"/>
      <protection/>
    </xf>
    <xf numFmtId="0" fontId="116" fillId="54" borderId="0" xfId="0" applyFont="1" applyFill="1" applyBorder="1" applyAlignment="1">
      <alignment horizontal="center" vertical="center" wrapText="1"/>
    </xf>
    <xf numFmtId="167" fontId="0" fillId="0" borderId="0" xfId="0" applyNumberFormat="1" applyAlignment="1">
      <alignment/>
    </xf>
    <xf numFmtId="0" fontId="110" fillId="54" borderId="0" xfId="0" applyFont="1" applyFill="1" applyBorder="1" applyAlignment="1">
      <alignment horizontal="left" vertical="center"/>
    </xf>
    <xf numFmtId="167" fontId="129" fillId="0" borderId="0" xfId="0" applyNumberFormat="1" applyFont="1" applyFill="1" applyAlignment="1">
      <alignment wrapText="1"/>
    </xf>
    <xf numFmtId="0" fontId="129" fillId="0" borderId="0" xfId="0" applyFont="1" applyFill="1" applyAlignment="1">
      <alignment wrapText="1"/>
    </xf>
    <xf numFmtId="0" fontId="124" fillId="54" borderId="0" xfId="0" applyFont="1" applyFill="1" applyBorder="1" applyAlignment="1">
      <alignment horizontal="left" vertical="center"/>
    </xf>
    <xf numFmtId="0" fontId="110" fillId="54" borderId="0" xfId="0" applyFont="1" applyFill="1" applyBorder="1" applyAlignment="1">
      <alignment horizontal="left" vertical="center" indent="1"/>
    </xf>
    <xf numFmtId="0" fontId="110" fillId="54" borderId="7" xfId="0" applyFont="1" applyFill="1" applyBorder="1" applyAlignment="1">
      <alignment horizontal="left" vertical="center" indent="1"/>
    </xf>
    <xf numFmtId="167" fontId="121" fillId="54" borderId="7" xfId="157" applyNumberFormat="1" applyFont="1" applyFill="1" applyBorder="1" applyAlignment="1" applyProtection="1">
      <alignment horizontal="left" vertical="center" wrapText="1" indent="1"/>
      <protection/>
    </xf>
    <xf numFmtId="167" fontId="125" fillId="54" borderId="0" xfId="157" applyNumberFormat="1" applyFont="1" applyFill="1" applyBorder="1" applyAlignment="1" applyProtection="1">
      <alignment horizontal="left" vertical="center" wrapText="1" indent="1"/>
      <protection/>
    </xf>
    <xf numFmtId="167" fontId="99" fillId="54" borderId="0" xfId="0" applyNumberFormat="1" applyFont="1" applyFill="1" applyBorder="1" applyAlignment="1">
      <alignment horizontal="left" vertical="center"/>
    </xf>
    <xf numFmtId="167" fontId="121" fillId="54" borderId="0" xfId="157" applyNumberFormat="1" applyFont="1" applyFill="1" applyBorder="1" applyAlignment="1" applyProtection="1">
      <alignment horizontal="center" vertical="center" wrapText="1"/>
      <protection/>
    </xf>
    <xf numFmtId="167" fontId="120" fillId="54" borderId="0" xfId="157" applyNumberFormat="1" applyFont="1" applyFill="1" applyBorder="1" applyAlignment="1" applyProtection="1">
      <alignment horizontal="center" vertical="center" wrapText="1"/>
      <protection/>
    </xf>
    <xf numFmtId="167" fontId="121" fillId="54" borderId="0" xfId="157" applyNumberFormat="1" applyFont="1" applyFill="1" applyBorder="1" applyAlignment="1" applyProtection="1">
      <alignment horizontal="left" vertical="center" wrapText="1"/>
      <protection/>
    </xf>
    <xf numFmtId="167" fontId="125" fillId="0" borderId="0" xfId="157" applyNumberFormat="1" applyFont="1" applyFill="1" applyBorder="1" applyAlignment="1" applyProtection="1">
      <alignment horizontal="right" vertical="center" wrapText="1" indent="1"/>
      <protection/>
    </xf>
    <xf numFmtId="196" fontId="62" fillId="0" borderId="0" xfId="0" applyNumberFormat="1" applyFont="1" applyAlignment="1">
      <alignment/>
    </xf>
    <xf numFmtId="167" fontId="121" fillId="0" borderId="0" xfId="157" applyNumberFormat="1" applyFont="1" applyFill="1" applyBorder="1" applyAlignment="1" applyProtection="1">
      <alignment horizontal="center" vertical="center" wrapText="1"/>
      <protection/>
    </xf>
    <xf numFmtId="167" fontId="39" fillId="55" borderId="0" xfId="157" applyNumberFormat="1" applyFont="1" applyFill="1" applyBorder="1" applyAlignment="1" applyProtection="1">
      <alignment horizontal="left" vertical="center" wrapText="1" indent="1"/>
      <protection/>
    </xf>
    <xf numFmtId="167" fontId="121" fillId="55" borderId="7" xfId="157" applyNumberFormat="1" applyFont="1" applyFill="1" applyBorder="1" applyAlignment="1" applyProtection="1">
      <alignment horizontal="left" vertical="center" wrapText="1" indent="1"/>
      <protection/>
    </xf>
    <xf numFmtId="167" fontId="125" fillId="55" borderId="0" xfId="157" applyNumberFormat="1" applyFont="1" applyFill="1" applyBorder="1" applyAlignment="1" applyProtection="1">
      <alignment horizontal="left" vertical="center" wrapText="1" indent="1"/>
      <protection/>
    </xf>
    <xf numFmtId="167" fontId="117" fillId="55" borderId="20" xfId="0" applyNumberFormat="1" applyFont="1" applyFill="1" applyBorder="1" applyAlignment="1">
      <alignment horizontal="left" vertical="center"/>
    </xf>
    <xf numFmtId="167" fontId="117" fillId="55" borderId="0" xfId="0" applyNumberFormat="1" applyFont="1" applyFill="1" applyBorder="1" applyAlignment="1">
      <alignment horizontal="left" vertical="center"/>
    </xf>
    <xf numFmtId="178" fontId="117" fillId="55" borderId="18" xfId="0" applyNumberFormat="1" applyFont="1" applyFill="1" applyBorder="1" applyAlignment="1">
      <alignment horizontal="right" vertical="center"/>
    </xf>
    <xf numFmtId="178" fontId="110" fillId="55" borderId="0" xfId="0" applyNumberFormat="1" applyFont="1" applyFill="1" applyBorder="1" applyAlignment="1">
      <alignment horizontal="left" vertical="center"/>
    </xf>
    <xf numFmtId="178" fontId="117" fillId="55" borderId="0" xfId="0" applyNumberFormat="1" applyFont="1" applyFill="1" applyBorder="1" applyAlignment="1">
      <alignment horizontal="right" vertical="center"/>
    </xf>
    <xf numFmtId="3" fontId="110" fillId="55" borderId="0" xfId="0" applyNumberFormat="1" applyFont="1" applyFill="1" applyBorder="1" applyAlignment="1">
      <alignment horizontal="right" vertical="center"/>
    </xf>
    <xf numFmtId="3" fontId="117" fillId="55" borderId="18" xfId="0" applyNumberFormat="1" applyFont="1" applyFill="1" applyBorder="1" applyAlignment="1">
      <alignment horizontal="right" vertical="center"/>
    </xf>
    <xf numFmtId="167" fontId="99" fillId="55" borderId="0" xfId="0" applyNumberFormat="1" applyFont="1" applyFill="1" applyBorder="1" applyAlignment="1">
      <alignment horizontal="left" vertical="center"/>
    </xf>
    <xf numFmtId="0" fontId="117" fillId="55" borderId="19" xfId="0" applyFont="1" applyFill="1" applyBorder="1" applyAlignment="1">
      <alignment horizontal="center" vertical="center"/>
    </xf>
    <xf numFmtId="168" fontId="110" fillId="55" borderId="0" xfId="0" applyNumberFormat="1" applyFont="1" applyFill="1" applyBorder="1" applyAlignment="1">
      <alignment horizontal="left" vertical="center"/>
    </xf>
    <xf numFmtId="167" fontId="121" fillId="54" borderId="0" xfId="157" applyNumberFormat="1" applyFont="1" applyFill="1" applyBorder="1" applyAlignment="1" applyProtection="1">
      <alignment horizontal="center" vertical="center" wrapText="1"/>
      <protection/>
    </xf>
    <xf numFmtId="9" fontId="110" fillId="0" borderId="17" xfId="218" applyFont="1" applyFill="1" applyBorder="1" applyAlignment="1">
      <alignment horizontal="right" vertical="center"/>
    </xf>
    <xf numFmtId="9" fontId="110" fillId="0" borderId="18" xfId="218" applyFont="1" applyFill="1" applyBorder="1" applyAlignment="1">
      <alignment horizontal="right" vertical="center"/>
    </xf>
    <xf numFmtId="9" fontId="124" fillId="0" borderId="0" xfId="218" applyFont="1" applyFill="1" applyBorder="1" applyAlignment="1">
      <alignment horizontal="right" vertical="center"/>
    </xf>
    <xf numFmtId="9" fontId="0" fillId="0" borderId="0" xfId="218" applyFont="1" applyFill="1" applyBorder="1" applyAlignment="1">
      <alignment horizontal="right" vertical="center"/>
    </xf>
    <xf numFmtId="0" fontId="114" fillId="0" borderId="0" xfId="0" applyFont="1" applyFill="1" applyAlignment="1">
      <alignment/>
    </xf>
    <xf numFmtId="167" fontId="128" fillId="0" borderId="0" xfId="0" applyNumberFormat="1" applyFont="1" applyFill="1" applyAlignment="1">
      <alignment/>
    </xf>
    <xf numFmtId="1" fontId="0" fillId="0" borderId="0" xfId="0" applyNumberFormat="1" applyFont="1" applyAlignment="1">
      <alignment/>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10" fillId="0" borderId="0" xfId="159" applyFont="1" applyFill="1" applyBorder="1" applyAlignment="1">
      <alignment horizontal="center" vertical="center"/>
      <protection/>
    </xf>
    <xf numFmtId="167" fontId="110" fillId="54" borderId="0" xfId="0" applyNumberFormat="1" applyFont="1" applyFill="1" applyBorder="1" applyAlignment="1">
      <alignment horizontal="center" vertical="center"/>
    </xf>
    <xf numFmtId="0" fontId="130" fillId="54" borderId="0" xfId="0" applyFont="1" applyFill="1" applyBorder="1" applyAlignment="1">
      <alignment horizontal="center" vertical="center"/>
    </xf>
    <xf numFmtId="0" fontId="24" fillId="0" borderId="0" xfId="0" applyFont="1" applyAlignment="1">
      <alignment/>
    </xf>
    <xf numFmtId="168" fontId="99" fillId="54" borderId="0" xfId="0" applyNumberFormat="1" applyFont="1" applyFill="1" applyBorder="1" applyAlignment="1">
      <alignment horizontal="center" vertical="center"/>
    </xf>
    <xf numFmtId="0" fontId="131" fillId="0" borderId="0" xfId="99" applyFont="1" applyAlignment="1" applyProtection="1">
      <alignment horizontal="left" vertical="center" indent="2" readingOrder="1"/>
      <protection/>
    </xf>
    <xf numFmtId="0" fontId="132" fillId="0" borderId="0" xfId="99" applyFont="1" applyAlignment="1" applyProtection="1">
      <alignment horizontal="left" vertical="center" indent="2" readingOrder="1"/>
      <protection/>
    </xf>
    <xf numFmtId="0" fontId="131" fillId="0" borderId="0" xfId="0" applyFont="1" applyAlignment="1">
      <alignment horizontal="left" vertical="center" indent="2" readingOrder="1"/>
    </xf>
    <xf numFmtId="0" fontId="62" fillId="0" borderId="0" xfId="193" applyFont="1" applyFill="1" applyBorder="1" applyAlignment="1">
      <alignment horizontal="center" vertical="center"/>
      <protection/>
    </xf>
    <xf numFmtId="167" fontId="121" fillId="54" borderId="0" xfId="157" applyNumberFormat="1" applyFont="1" applyFill="1" applyBorder="1" applyAlignment="1" applyProtection="1">
      <alignment horizontal="center" vertical="center" wrapText="1"/>
      <protection/>
    </xf>
    <xf numFmtId="167" fontId="121" fillId="0" borderId="0" xfId="157" applyNumberFormat="1" applyFont="1" applyFill="1" applyBorder="1" applyAlignment="1" applyProtection="1">
      <alignment horizontal="center" vertical="center" wrapText="1"/>
      <protection/>
    </xf>
    <xf numFmtId="167" fontId="121" fillId="55" borderId="0" xfId="157" applyNumberFormat="1" applyFont="1" applyFill="1" applyBorder="1" applyAlignment="1" applyProtection="1">
      <alignment horizontal="center" vertical="center" wrapText="1"/>
      <protection/>
    </xf>
  </cellXfs>
  <cellStyles count="296">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Procentowy 7 2" xfId="229"/>
    <cellStyle name="SAPBEXaggData" xfId="230"/>
    <cellStyle name="SAPBEXaggDataEmph" xfId="231"/>
    <cellStyle name="SAPBEXaggItem" xfId="232"/>
    <cellStyle name="SAPBEXaggItemX" xfId="233"/>
    <cellStyle name="SAPBEXchaText" xfId="234"/>
    <cellStyle name="SAPBEXexcBad7" xfId="235"/>
    <cellStyle name="SAPBEXexcBad8" xfId="236"/>
    <cellStyle name="SAPBEXexcBad9" xfId="237"/>
    <cellStyle name="SAPBEXexcCritical4" xfId="238"/>
    <cellStyle name="SAPBEXexcCritical5" xfId="239"/>
    <cellStyle name="SAPBEXexcCritical6" xfId="240"/>
    <cellStyle name="SAPBEXexcGood1" xfId="241"/>
    <cellStyle name="SAPBEXexcGood2" xfId="242"/>
    <cellStyle name="SAPBEXexcGood3" xfId="243"/>
    <cellStyle name="SAPBEXfilterDrill" xfId="244"/>
    <cellStyle name="SAPBEXfilterItem" xfId="245"/>
    <cellStyle name="SAPBEXfilterText" xfId="246"/>
    <cellStyle name="SAPBEXformats" xfId="247"/>
    <cellStyle name="SAPBEXheaderItem" xfId="248"/>
    <cellStyle name="SAPBEXheaderText" xfId="249"/>
    <cellStyle name="SAPBEXHLevel0" xfId="250"/>
    <cellStyle name="SAPBEXHLevel0X" xfId="251"/>
    <cellStyle name="SAPBEXHLevel1" xfId="252"/>
    <cellStyle name="SAPBEXHLevel1X" xfId="253"/>
    <cellStyle name="SAPBEXHLevel2" xfId="254"/>
    <cellStyle name="SAPBEXHLevel2X" xfId="255"/>
    <cellStyle name="SAPBEXHLevel3" xfId="256"/>
    <cellStyle name="SAPBEXHLevel3X" xfId="257"/>
    <cellStyle name="SAPBEXinputData" xfId="258"/>
    <cellStyle name="SAPBEXresData" xfId="259"/>
    <cellStyle name="SAPBEXresDataEmph" xfId="260"/>
    <cellStyle name="SAPBEXresItem" xfId="261"/>
    <cellStyle name="SAPBEXresItemX" xfId="262"/>
    <cellStyle name="SAPBEXstdData" xfId="263"/>
    <cellStyle name="SAPBEXstdDataEmph" xfId="264"/>
    <cellStyle name="SAPBEXstdItem" xfId="265"/>
    <cellStyle name="SAPBEXstdItemX" xfId="266"/>
    <cellStyle name="SAPBEXtitle" xfId="267"/>
    <cellStyle name="SAPBEXundefined" xfId="268"/>
    <cellStyle name="subhead" xfId="269"/>
    <cellStyle name="Suma" xfId="270"/>
    <cellStyle name="Suma 2" xfId="271"/>
    <cellStyle name="Suma 3" xfId="272"/>
    <cellStyle name="Suma 4" xfId="273"/>
    <cellStyle name="Suma 5" xfId="274"/>
    <cellStyle name="suma1" xfId="275"/>
    <cellStyle name="suma2" xfId="276"/>
    <cellStyle name="Tabela_nr" xfId="277"/>
    <cellStyle name="ţ_x001D_đÇ%Uý—&amp;Hýx_x0001_‚Đ_x0012__x0013__x0007__x0001__x0001_" xfId="278"/>
    <cellStyle name="Tekst objaśnienia" xfId="279"/>
    <cellStyle name="Tekst objaśnienia 2" xfId="280"/>
    <cellStyle name="Tekst ostrzeżenia" xfId="281"/>
    <cellStyle name="Tekst ostrzeżenia 2" xfId="282"/>
    <cellStyle name="Total" xfId="283"/>
    <cellStyle name="Tytul" xfId="284"/>
    <cellStyle name="Tytul 2" xfId="285"/>
    <cellStyle name="Tytul 2 2" xfId="286"/>
    <cellStyle name="Tytul 2_Zeszyt1" xfId="287"/>
    <cellStyle name="Tytul 3" xfId="288"/>
    <cellStyle name="Tytul_DoPktXX-XXI_ZTabeli34" xfId="289"/>
    <cellStyle name="Tytuł" xfId="290"/>
    <cellStyle name="Uwaga" xfId="291"/>
    <cellStyle name="Uwaga 2" xfId="292"/>
    <cellStyle name="Valuta - Style2" xfId="293"/>
    <cellStyle name="Valuta (0)" xfId="294"/>
    <cellStyle name="Valuta (0) 2" xfId="295"/>
    <cellStyle name="VEtykieta" xfId="296"/>
    <cellStyle name="VEtykieta 2" xfId="297"/>
    <cellStyle name="VEtykieta 3" xfId="298"/>
    <cellStyle name="VTotal" xfId="299"/>
    <cellStyle name="VTotal 2" xfId="300"/>
    <cellStyle name="Currency" xfId="301"/>
    <cellStyle name="Currency [0]" xfId="302"/>
    <cellStyle name="Walutowy 2" xfId="303"/>
    <cellStyle name="year" xfId="304"/>
    <cellStyle name="Złe 2" xfId="305"/>
    <cellStyle name="Zły" xfId="306"/>
    <cellStyle name="一般_PLDT" xfId="3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161925</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9525</xdr:colOff>
      <xdr:row>23</xdr:row>
      <xdr:rowOff>38100</xdr:rowOff>
    </xdr:from>
    <xdr:to>
      <xdr:col>1</xdr:col>
      <xdr:colOff>161925</xdr:colOff>
      <xdr:row>23</xdr:row>
      <xdr:rowOff>285750</xdr:rowOff>
    </xdr:to>
    <xdr:pic>
      <xdr:nvPicPr>
        <xdr:cNvPr id="6" name="Obraz 12" descr="*"/>
        <xdr:cNvPicPr preferRelativeResize="1">
          <a:picLocks noChangeAspect="1"/>
        </xdr:cNvPicPr>
      </xdr:nvPicPr>
      <xdr:blipFill>
        <a:blip r:embed="rId1"/>
        <a:stretch>
          <a:fillRect/>
        </a:stretch>
      </xdr:blipFill>
      <xdr:spPr>
        <a:xfrm>
          <a:off x="85725" y="70675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7"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 name="Obraz 15"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9" name="Obraz 16"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10" name="Obraz 17"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1" name="Obraz 18"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2" name="Obraz 19"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9525</xdr:colOff>
      <xdr:row>22</xdr:row>
      <xdr:rowOff>47625</xdr:rowOff>
    </xdr:from>
    <xdr:to>
      <xdr:col>1</xdr:col>
      <xdr:colOff>161925</xdr:colOff>
      <xdr:row>22</xdr:row>
      <xdr:rowOff>295275</xdr:rowOff>
    </xdr:to>
    <xdr:pic>
      <xdr:nvPicPr>
        <xdr:cNvPr id="13" name="Obraz 21" descr="*"/>
        <xdr:cNvPicPr preferRelativeResize="1">
          <a:picLocks noChangeAspect="1"/>
        </xdr:cNvPicPr>
      </xdr:nvPicPr>
      <xdr:blipFill>
        <a:blip r:embed="rId1"/>
        <a:stretch>
          <a:fillRect/>
        </a:stretch>
      </xdr:blipFill>
      <xdr:spPr>
        <a:xfrm>
          <a:off x="85725" y="678180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14" name="Obraz 10"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5"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6"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17"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8"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xdr:from>
      <xdr:col>0</xdr:col>
      <xdr:colOff>57150</xdr:colOff>
      <xdr:row>2</xdr:row>
      <xdr:rowOff>247650</xdr:rowOff>
    </xdr:from>
    <xdr:to>
      <xdr:col>1</xdr:col>
      <xdr:colOff>5562600</xdr:colOff>
      <xdr:row>8</xdr:row>
      <xdr:rowOff>266700</xdr:rowOff>
    </xdr:to>
    <xdr:pic>
      <xdr:nvPicPr>
        <xdr:cNvPr id="19" name="Obraz 2" descr="image002"/>
        <xdr:cNvPicPr preferRelativeResize="1">
          <a:picLocks noChangeAspect="1"/>
        </xdr:cNvPicPr>
      </xdr:nvPicPr>
      <xdr:blipFill>
        <a:blip r:embed="rId2"/>
        <a:stretch>
          <a:fillRect/>
        </a:stretch>
      </xdr:blipFill>
      <xdr:spPr>
        <a:xfrm>
          <a:off x="57150" y="609600"/>
          <a:ext cx="5581650" cy="179070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20" name="Obraz 17"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1" name="Obraz 17"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22"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23"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24"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25"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26"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27" name="Obraz 17"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8"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9"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0"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1"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32" name="Obraz 12"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33" name="Obraz 12"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238125</xdr:colOff>
      <xdr:row>0</xdr:row>
      <xdr:rowOff>276225</xdr:rowOff>
    </xdr:to>
    <xdr:pic>
      <xdr:nvPicPr>
        <xdr:cNvPr id="1" name="Obraz 13" descr="*"/>
        <xdr:cNvPicPr preferRelativeResize="1">
          <a:picLocks noChangeAspect="1"/>
        </xdr:cNvPicPr>
      </xdr:nvPicPr>
      <xdr:blipFill>
        <a:blip r:embed="rId1"/>
        <a:stretch>
          <a:fillRect/>
        </a:stretch>
      </xdr:blipFill>
      <xdr:spPr>
        <a:xfrm>
          <a:off x="171450" y="28575"/>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42875"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B2:S85"/>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61"/>
      <c r="E2" s="162"/>
      <c r="F2" s="163"/>
      <c r="G2" s="162"/>
      <c r="H2" s="162"/>
      <c r="I2" s="162"/>
      <c r="J2" s="162"/>
      <c r="K2" s="162"/>
      <c r="L2" s="162"/>
      <c r="M2" s="162"/>
      <c r="N2" s="162"/>
      <c r="O2" s="162"/>
      <c r="P2" s="162"/>
      <c r="Q2" s="162"/>
      <c r="R2" s="162"/>
      <c r="S2" s="162"/>
    </row>
    <row r="3" spans="2:6" ht="23.25">
      <c r="B3" s="33"/>
      <c r="C3" s="4"/>
      <c r="D3" s="4"/>
      <c r="E3" s="1"/>
      <c r="F3" s="1"/>
    </row>
    <row r="4" spans="2:6" ht="23.25">
      <c r="B4" s="33"/>
      <c r="D4" s="1"/>
      <c r="E4" s="1"/>
      <c r="F4" s="1"/>
    </row>
    <row r="5" spans="2:6" ht="23.25">
      <c r="B5" s="33"/>
      <c r="D5" s="1"/>
      <c r="E5" s="1"/>
      <c r="F5" s="1"/>
    </row>
    <row r="6" spans="2:6" ht="23.25">
      <c r="B6" s="33"/>
      <c r="D6" s="1"/>
      <c r="E6" s="1"/>
      <c r="F6" s="1"/>
    </row>
    <row r="7" spans="2:6" ht="23.25">
      <c r="B7" s="33"/>
      <c r="C7" s="1"/>
      <c r="D7" s="1"/>
      <c r="E7" s="1"/>
      <c r="F7" s="1"/>
    </row>
    <row r="8" spans="2:6" ht="23.25">
      <c r="B8" s="33"/>
      <c r="C8" s="1"/>
      <c r="D8" s="4"/>
      <c r="E8" s="1"/>
      <c r="F8" s="1"/>
    </row>
    <row r="9" spans="2:6" ht="23.25">
      <c r="B9" s="33"/>
      <c r="C9" s="1"/>
      <c r="D9" s="4"/>
      <c r="E9" s="1"/>
      <c r="F9" s="1"/>
    </row>
    <row r="10" spans="2:6" ht="60">
      <c r="B10" s="160" t="s">
        <v>342</v>
      </c>
      <c r="C10" s="1"/>
      <c r="D10" s="4"/>
      <c r="E10" s="1"/>
      <c r="F10" s="1"/>
    </row>
    <row r="11" spans="2:6" ht="23.25">
      <c r="B11" s="300" t="s">
        <v>343</v>
      </c>
      <c r="C11" s="4"/>
      <c r="D11" s="4"/>
      <c r="E11" s="1"/>
      <c r="F11" s="1"/>
    </row>
    <row r="12" spans="2:6" ht="23.25">
      <c r="B12" s="300" t="s">
        <v>106</v>
      </c>
      <c r="C12" s="4"/>
      <c r="D12" s="4"/>
      <c r="E12" s="1"/>
      <c r="F12" s="1"/>
    </row>
    <row r="13" spans="2:6" ht="23.25">
      <c r="B13" s="300" t="s">
        <v>344</v>
      </c>
      <c r="C13" s="4"/>
      <c r="D13" s="4"/>
      <c r="E13" s="1"/>
      <c r="F13" s="1"/>
    </row>
    <row r="14" spans="2:6" ht="23.25">
      <c r="B14" s="300" t="s">
        <v>185</v>
      </c>
      <c r="C14" s="4"/>
      <c r="D14" s="4"/>
      <c r="E14" s="1"/>
      <c r="F14" s="1"/>
    </row>
    <row r="15" spans="2:6" ht="23.25">
      <c r="B15" s="300" t="s">
        <v>207</v>
      </c>
      <c r="C15" s="4"/>
      <c r="D15" s="4"/>
      <c r="E15" s="1"/>
      <c r="F15" s="108"/>
    </row>
    <row r="16" spans="2:6" ht="23.25">
      <c r="B16" s="300" t="s">
        <v>345</v>
      </c>
      <c r="C16" s="4"/>
      <c r="D16" s="4"/>
      <c r="E16" s="1"/>
      <c r="F16" s="108"/>
    </row>
    <row r="17" spans="2:6" ht="23.25">
      <c r="B17" s="300" t="s">
        <v>346</v>
      </c>
      <c r="C17" s="4"/>
      <c r="D17" s="4"/>
      <c r="E17" s="1"/>
      <c r="F17" s="108"/>
    </row>
    <row r="18" spans="2:6" ht="23.25">
      <c r="B18" s="300" t="s">
        <v>267</v>
      </c>
      <c r="C18" s="4"/>
      <c r="D18" s="4"/>
      <c r="E18" s="1"/>
      <c r="F18" s="108"/>
    </row>
    <row r="19" spans="2:6" ht="23.25">
      <c r="B19" s="300" t="s">
        <v>347</v>
      </c>
      <c r="C19" s="4"/>
      <c r="D19" s="4"/>
      <c r="E19" s="1"/>
      <c r="F19" s="108"/>
    </row>
    <row r="20" spans="2:6" ht="23.25">
      <c r="B20" s="300" t="s">
        <v>285</v>
      </c>
      <c r="C20" s="4"/>
      <c r="D20" s="4"/>
      <c r="E20" s="1"/>
      <c r="F20" s="112"/>
    </row>
    <row r="21" spans="2:6" ht="23.25">
      <c r="B21" s="300" t="s">
        <v>286</v>
      </c>
      <c r="C21" s="4"/>
      <c r="D21" s="4"/>
      <c r="E21" s="1"/>
      <c r="F21" s="108"/>
    </row>
    <row r="22" spans="2:6" ht="23.25">
      <c r="B22" s="300" t="s">
        <v>287</v>
      </c>
      <c r="C22" s="4"/>
      <c r="D22" s="4"/>
      <c r="E22" s="1"/>
      <c r="F22" s="108"/>
    </row>
    <row r="23" spans="2:6" ht="23.25">
      <c r="B23" s="300" t="s">
        <v>288</v>
      </c>
      <c r="C23" s="4"/>
      <c r="D23" s="4"/>
      <c r="E23" s="1"/>
      <c r="F23" s="33"/>
    </row>
    <row r="24" spans="2:6" ht="23.25">
      <c r="B24" s="300" t="s">
        <v>289</v>
      </c>
      <c r="C24" s="4"/>
      <c r="D24" s="4"/>
      <c r="E24" s="1"/>
      <c r="F24" s="108"/>
    </row>
    <row r="25" spans="2:6" ht="23.25" customHeight="1">
      <c r="B25" s="300" t="s">
        <v>299</v>
      </c>
      <c r="C25" s="4"/>
      <c r="D25" s="4"/>
      <c r="E25" s="1"/>
      <c r="F25" s="113"/>
    </row>
    <row r="26" spans="2:6" ht="23.25">
      <c r="B26" s="301" t="s">
        <v>348</v>
      </c>
      <c r="C26" s="4"/>
      <c r="D26" s="4"/>
      <c r="E26" s="1"/>
      <c r="F26" s="23"/>
    </row>
    <row r="27" spans="2:6" ht="23.25">
      <c r="B27" s="302"/>
      <c r="C27" s="4"/>
      <c r="D27" s="4"/>
      <c r="E27" s="1"/>
      <c r="F27" s="108"/>
    </row>
    <row r="28" spans="2:6" ht="12.75">
      <c r="B28" s="118"/>
      <c r="C28" s="4"/>
      <c r="D28" s="4"/>
      <c r="E28" s="1"/>
      <c r="F28" s="108"/>
    </row>
    <row r="29" spans="2:6" ht="12.75" customHeight="1">
      <c r="B29" s="16"/>
      <c r="C29" s="4"/>
      <c r="D29" s="4"/>
      <c r="E29" s="1"/>
      <c r="F29" s="1"/>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28"/>
      <c r="D33" s="4"/>
      <c r="E33" s="1"/>
      <c r="F33" s="1"/>
    </row>
    <row r="34" spans="2:6" ht="12.75">
      <c r="B34" s="16"/>
      <c r="C34" s="7"/>
      <c r="D34" s="7"/>
      <c r="E34" s="1"/>
      <c r="F34" s="1"/>
    </row>
    <row r="35" spans="2:6" ht="12.75">
      <c r="B35" s="16"/>
      <c r="C35" s="7"/>
      <c r="D35" s="7"/>
      <c r="E35" s="1"/>
      <c r="F35" s="1"/>
    </row>
    <row r="36" spans="2:6" ht="12.75">
      <c r="B36" s="16"/>
      <c r="C36" s="32"/>
      <c r="D36" s="13"/>
      <c r="E36" s="1"/>
      <c r="F36" s="1"/>
    </row>
    <row r="37" spans="2:6" ht="12.75">
      <c r="B37" s="16"/>
      <c r="C37" s="32"/>
      <c r="D37" s="4"/>
      <c r="E37" s="1"/>
      <c r="F37" s="1"/>
    </row>
    <row r="38" spans="2:6" ht="12.75">
      <c r="B38" s="16"/>
      <c r="C38" s="32"/>
      <c r="D38" s="4"/>
      <c r="E38" s="1"/>
      <c r="F38" s="1"/>
    </row>
    <row r="39" spans="2:6" ht="12.75">
      <c r="B39" s="16"/>
      <c r="C39" s="32"/>
      <c r="D39" s="4"/>
      <c r="E39" s="1"/>
      <c r="F39" s="1"/>
    </row>
    <row r="40" spans="2:6" ht="12.75">
      <c r="B40" s="16"/>
      <c r="C40" s="4"/>
      <c r="D40" s="4"/>
      <c r="E40" s="1"/>
      <c r="F40" s="1"/>
    </row>
    <row r="41" spans="2:6" ht="12.75">
      <c r="B41" s="16"/>
      <c r="C41" s="4"/>
      <c r="D41" s="4"/>
      <c r="E41" s="1"/>
      <c r="F41" s="1"/>
    </row>
    <row r="42" spans="2:6" ht="12.75">
      <c r="B42" s="16"/>
      <c r="C42" s="4"/>
      <c r="D42" s="4"/>
      <c r="E42" s="1"/>
      <c r="F42" s="1"/>
    </row>
    <row r="43" spans="2:6" ht="12.75">
      <c r="B43" s="12"/>
      <c r="C43" s="13"/>
      <c r="D43" s="13"/>
      <c r="E43" s="1"/>
      <c r="F43" s="1"/>
    </row>
    <row r="44" spans="2:6" ht="12.75">
      <c r="B44" s="12"/>
      <c r="C44" s="4"/>
      <c r="D44" s="4"/>
      <c r="E44" s="1"/>
      <c r="F44" s="1"/>
    </row>
    <row r="45" spans="2:6" ht="12.75">
      <c r="B45" s="16"/>
      <c r="C45" s="13"/>
      <c r="D45" s="13"/>
      <c r="E45" s="1"/>
      <c r="F45" s="1"/>
    </row>
    <row r="46" spans="2:6" ht="12.75">
      <c r="B46" s="12"/>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21.75" customHeight="1">
      <c r="B51" s="16"/>
      <c r="C51" s="303"/>
      <c r="D51" s="303"/>
      <c r="E51" s="1"/>
      <c r="F51" s="1"/>
    </row>
    <row r="52" spans="2:6" ht="12.75">
      <c r="B52" s="16"/>
      <c r="C52" s="13"/>
      <c r="D52" s="13"/>
      <c r="E52" s="15"/>
      <c r="F52" s="5"/>
    </row>
    <row r="53" spans="2:6" ht="12.75">
      <c r="B53" s="16"/>
      <c r="C53" s="4"/>
      <c r="D53" s="4"/>
      <c r="E53" s="10"/>
      <c r="F53" s="5"/>
    </row>
    <row r="54" spans="2:6" ht="12.75">
      <c r="B54" s="12"/>
      <c r="C54" s="4"/>
      <c r="D54" s="4"/>
      <c r="E54" s="10"/>
      <c r="F54" s="5"/>
    </row>
    <row r="55" spans="2:6" ht="12.75">
      <c r="B55" s="16"/>
      <c r="C55" s="4"/>
      <c r="D55" s="4"/>
      <c r="E55" s="10"/>
      <c r="F55" s="5"/>
    </row>
    <row r="56" spans="2:6" ht="12.75">
      <c r="B56" s="12"/>
      <c r="C56" s="4"/>
      <c r="D56" s="4"/>
      <c r="E56" s="10"/>
      <c r="F56" s="5"/>
    </row>
    <row r="57" spans="2:6" ht="12.75">
      <c r="B57" s="16"/>
      <c r="C57" s="7"/>
      <c r="D57" s="7"/>
      <c r="E57" s="11"/>
      <c r="F57" s="8"/>
    </row>
    <row r="58" spans="2:6" ht="12.75">
      <c r="B58" s="16"/>
      <c r="C58" s="4"/>
      <c r="D58" s="4"/>
      <c r="E58" s="10"/>
      <c r="F58" s="5"/>
    </row>
    <row r="59" spans="2:6" ht="12.75">
      <c r="B59" s="16"/>
      <c r="C59" s="7"/>
      <c r="D59" s="7"/>
      <c r="E59" s="11"/>
      <c r="F59" s="8"/>
    </row>
    <row r="60" spans="2:6" ht="12.75">
      <c r="B60" s="16"/>
      <c r="C60" s="7"/>
      <c r="D60" s="7"/>
      <c r="E60" s="11"/>
      <c r="F60" s="8"/>
    </row>
    <row r="61" spans="2:6" ht="12.75">
      <c r="B61" s="16"/>
      <c r="C61" s="13"/>
      <c r="D61" s="13"/>
      <c r="E61" s="10"/>
      <c r="F61" s="14"/>
    </row>
    <row r="62" spans="2:6" ht="12.75">
      <c r="B62" s="16"/>
      <c r="C62" s="13"/>
      <c r="D62" s="13"/>
      <c r="E62" s="10"/>
      <c r="F62" s="14"/>
    </row>
    <row r="63" spans="2:6" ht="12.75">
      <c r="B63" s="16"/>
      <c r="C63" s="4"/>
      <c r="D63" s="4"/>
      <c r="E63" s="10"/>
      <c r="F63" s="5"/>
    </row>
    <row r="64" spans="2:6" ht="12.75">
      <c r="B64" s="16"/>
      <c r="C64" s="4"/>
      <c r="D64" s="4"/>
      <c r="E64" s="10"/>
      <c r="F64" s="5"/>
    </row>
    <row r="65" spans="2:6" ht="12.75">
      <c r="B65" s="12"/>
      <c r="C65" s="4"/>
      <c r="D65" s="4"/>
      <c r="E65" s="10"/>
      <c r="F65" s="5"/>
    </row>
    <row r="66" spans="2:6" ht="12.75">
      <c r="B66" s="16"/>
      <c r="C66" s="4"/>
      <c r="D66" s="4"/>
      <c r="E66" s="10"/>
      <c r="F66" s="5"/>
    </row>
    <row r="67" spans="2:6" ht="12.75">
      <c r="B67" s="12"/>
      <c r="C67" s="4"/>
      <c r="D67" s="4"/>
      <c r="E67" s="10"/>
      <c r="F67" s="5"/>
    </row>
    <row r="68" spans="2:6" ht="12.75">
      <c r="B68" s="16"/>
      <c r="C68" s="4"/>
      <c r="D68" s="4"/>
      <c r="E68" s="10"/>
      <c r="F68" s="5"/>
    </row>
    <row r="69" spans="2:6" ht="12.75">
      <c r="B69" s="12"/>
      <c r="C69" s="16"/>
      <c r="D69" s="16"/>
      <c r="E69" s="25"/>
      <c r="F69" s="17"/>
    </row>
    <row r="70" spans="2:6" ht="12.75">
      <c r="B70" s="19"/>
      <c r="C70" s="7"/>
      <c r="D70" s="7"/>
      <c r="E70" s="11"/>
      <c r="F70" s="8"/>
    </row>
    <row r="71" spans="2:6" ht="12.75">
      <c r="B71" s="19"/>
      <c r="C71" s="16"/>
      <c r="D71" s="16"/>
      <c r="E71" s="25"/>
      <c r="F71" s="17"/>
    </row>
    <row r="72" spans="2:6" ht="12.75">
      <c r="B72" s="19"/>
      <c r="C72" s="12"/>
      <c r="D72" s="12"/>
      <c r="E72" s="26"/>
      <c r="F72" s="27"/>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16"/>
      <c r="D80" s="16"/>
      <c r="E80" s="25"/>
      <c r="F80" s="17"/>
    </row>
    <row r="81" spans="3:6" ht="12.75">
      <c r="C81" s="7"/>
      <c r="D81" s="7"/>
      <c r="E81" s="11"/>
      <c r="F81" s="8"/>
    </row>
    <row r="82" spans="3:6" ht="12.75">
      <c r="C82" s="16"/>
      <c r="D82" s="16"/>
      <c r="E82" s="25"/>
      <c r="F82" s="17"/>
    </row>
    <row r="83" spans="3:6" ht="12.75">
      <c r="C83" s="7"/>
      <c r="D83" s="7"/>
      <c r="E83" s="11"/>
      <c r="F83" s="8"/>
    </row>
    <row r="84" spans="3:6" ht="12.75">
      <c r="C84" s="29"/>
      <c r="D84" s="16"/>
      <c r="E84" s="25"/>
      <c r="F84" s="17"/>
    </row>
    <row r="85" spans="3:6" ht="12.75">
      <c r="C85" s="7"/>
      <c r="D85" s="7"/>
      <c r="E85" s="11"/>
      <c r="F85" s="8"/>
    </row>
  </sheetData>
  <sheetProtection/>
  <mergeCells count="1">
    <mergeCell ref="C51:D51"/>
  </mergeCells>
  <hyperlinks>
    <hyperlink ref="B11" location="'P&amp;L'!A1" display="Consolidated statement of profit and loss"/>
    <hyperlink ref="B12" location="'Balance sheet'!A1" display="Consolidated statement of financial position"/>
    <hyperlink ref="B13" location="'Cash flows'!A1" display="Consolidated statement of cash flow"/>
    <hyperlink ref="B14" location="Revenue!A1" display="Revenue from sale of gas and other revenue"/>
    <hyperlink ref="B15" location="'Operating costs'!A1" display="Operating expenses"/>
    <hyperlink ref="B16" location="Hedging!A1" display="Gains/ losses on derivative instruments and currency exchange differences"/>
    <hyperlink ref="B20" location="'Segment E&amp;P 2020-2021'!A1" display="Exploration and Production"/>
    <hyperlink ref="B21" location="'Segment T&amp;S 2020-2021'!A1" display="Trade and Storage"/>
    <hyperlink ref="B22" location="'Segment D 2020-2021'!A1" display="Distribution"/>
    <hyperlink ref="B23" location="'Segment G 2020-2021'!A1" display="Generation"/>
    <hyperlink ref="B24" location="'Segment Oth 2020-2021'!Obszar_wydruku" display="Other Segments"/>
    <hyperlink ref="B25" location="'Operating data'!Obszar_wydruku" display="Operating data"/>
    <hyperlink ref="B26" location="'Consumer Groups 2013-2021'!A1" display="Gas sales volumes by customer group"/>
    <hyperlink ref="B17" location="'Hedge accounting'!A1" display="Hedge accounting"/>
    <hyperlink ref="B19" location="'Segments Q4'!A1" display="Segments in Q4"/>
    <hyperlink ref="B18" location="'Segments FY'!A1" display="Segments in 2021"/>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I58"/>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4" width="20.7109375" style="1" customWidth="1"/>
    <col min="5" max="6" width="20.7109375" style="2" customWidth="1"/>
    <col min="7" max="9" width="20.7109375" style="1" customWidth="1"/>
    <col min="10" max="10" width="13.71093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105</v>
      </c>
    </row>
    <row r="2" spans="2:17" ht="15.75" customHeight="1">
      <c r="B2" s="34"/>
      <c r="C2" s="34"/>
      <c r="D2" s="34"/>
      <c r="E2" s="34"/>
      <c r="F2" s="34"/>
      <c r="G2" s="34"/>
      <c r="H2" s="35"/>
      <c r="I2" s="62"/>
      <c r="J2" s="6"/>
      <c r="K2" s="34"/>
      <c r="L2" s="34"/>
      <c r="M2" s="34"/>
      <c r="N2" s="34"/>
      <c r="O2" s="34"/>
      <c r="P2" s="35"/>
      <c r="Q2" s="35"/>
    </row>
    <row r="3" ht="12.75">
      <c r="B3" s="2"/>
    </row>
    <row r="4" spans="2:22" ht="75.75" customHeight="1">
      <c r="B4" s="69" t="s">
        <v>292</v>
      </c>
      <c r="C4" s="115" t="s">
        <v>285</v>
      </c>
      <c r="D4" s="115" t="s">
        <v>286</v>
      </c>
      <c r="E4" s="115" t="s">
        <v>287</v>
      </c>
      <c r="F4" s="115" t="s">
        <v>288</v>
      </c>
      <c r="G4" s="158" t="s">
        <v>289</v>
      </c>
      <c r="H4" s="158" t="s">
        <v>290</v>
      </c>
      <c r="I4" s="297" t="s">
        <v>227</v>
      </c>
      <c r="J4" s="72" t="s">
        <v>295</v>
      </c>
      <c r="K4" s="115" t="s">
        <v>285</v>
      </c>
      <c r="L4" s="115" t="s">
        <v>286</v>
      </c>
      <c r="M4" s="115" t="s">
        <v>287</v>
      </c>
      <c r="N4" s="115" t="s">
        <v>288</v>
      </c>
      <c r="O4" s="158" t="s">
        <v>289</v>
      </c>
      <c r="P4" s="158" t="s">
        <v>290</v>
      </c>
      <c r="Q4" s="297" t="s">
        <v>227</v>
      </c>
      <c r="R4" s="3"/>
      <c r="S4" s="3"/>
      <c r="T4" s="3"/>
      <c r="U4" s="3"/>
      <c r="V4" s="3"/>
    </row>
    <row r="5" spans="2:22" ht="12" customHeight="1">
      <c r="B5" s="67"/>
      <c r="C5" s="295" t="s">
        <v>100</v>
      </c>
      <c r="D5" s="295" t="s">
        <v>100</v>
      </c>
      <c r="E5" s="295" t="s">
        <v>100</v>
      </c>
      <c r="F5" s="295" t="s">
        <v>100</v>
      </c>
      <c r="G5" s="295" t="s">
        <v>100</v>
      </c>
      <c r="H5" s="295" t="s">
        <v>100</v>
      </c>
      <c r="I5" s="296" t="s">
        <v>100</v>
      </c>
      <c r="J5" s="43"/>
      <c r="K5" s="97" t="s">
        <v>228</v>
      </c>
      <c r="L5" s="97" t="s">
        <v>228</v>
      </c>
      <c r="M5" s="97" t="s">
        <v>228</v>
      </c>
      <c r="N5" s="97" t="s">
        <v>228</v>
      </c>
      <c r="O5" s="97" t="s">
        <v>228</v>
      </c>
      <c r="P5" s="97" t="s">
        <v>228</v>
      </c>
      <c r="Q5" s="99" t="s">
        <v>228</v>
      </c>
      <c r="R5" s="3"/>
      <c r="S5" s="3"/>
      <c r="T5" s="3"/>
      <c r="U5" s="3"/>
      <c r="V5" s="3"/>
    </row>
    <row r="6" spans="2:22" ht="12" customHeight="1" thickBot="1">
      <c r="B6" s="100"/>
      <c r="C6" s="103"/>
      <c r="D6" s="103"/>
      <c r="E6" s="103"/>
      <c r="F6" s="103"/>
      <c r="G6" s="103"/>
      <c r="H6" s="203"/>
      <c r="I6" s="99"/>
      <c r="J6" s="43"/>
      <c r="K6" s="103"/>
      <c r="L6" s="103"/>
      <c r="M6" s="103"/>
      <c r="N6" s="103"/>
      <c r="O6" s="103"/>
      <c r="P6" s="103"/>
      <c r="Q6" s="101"/>
      <c r="R6" s="3"/>
      <c r="S6" s="3"/>
      <c r="T6" s="3"/>
      <c r="U6" s="3"/>
      <c r="V6" s="3"/>
    </row>
    <row r="7" spans="2:17" ht="15.75" customHeight="1">
      <c r="B7" s="80" t="s">
        <v>271</v>
      </c>
      <c r="C7" s="44"/>
      <c r="D7" s="44"/>
      <c r="E7" s="44"/>
      <c r="F7" s="44"/>
      <c r="G7" s="44"/>
      <c r="H7" s="146"/>
      <c r="I7" s="204"/>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272</v>
      </c>
      <c r="C8" s="44">
        <v>1565</v>
      </c>
      <c r="D8" s="44">
        <v>28527</v>
      </c>
      <c r="E8" s="44">
        <v>1535</v>
      </c>
      <c r="F8" s="44">
        <v>811</v>
      </c>
      <c r="G8" s="44">
        <v>32</v>
      </c>
      <c r="H8" s="44">
        <v>0</v>
      </c>
      <c r="I8" s="41">
        <v>32470</v>
      </c>
      <c r="J8" s="3"/>
      <c r="K8" s="93">
        <f>_xlfn.IFERROR(C8/C35-1,"")</f>
        <v>0.9785082174462705</v>
      </c>
      <c r="L8" s="93">
        <f aca="true" t="shared" si="0" ref="L8:L21">_xlfn.IFERROR(D8/D35-1,"")</f>
        <v>2.183816964285714</v>
      </c>
      <c r="M8" s="93">
        <f aca="true" t="shared" si="1" ref="M8:M21">_xlfn.IFERROR(E8/E35-1,"")</f>
        <v>0.14296351451973188</v>
      </c>
      <c r="N8" s="93">
        <f aca="true" t="shared" si="2" ref="N8:N21">_xlfn.IFERROR(F8/F35-1,"")</f>
        <v>0.2996794871794872</v>
      </c>
      <c r="O8" s="93">
        <f aca="true" t="shared" si="3" ref="O8:O21">_xlfn.IFERROR(G8/G35-1,"")</f>
        <v>-0.34693877551020413</v>
      </c>
      <c r="P8" s="93">
        <f aca="true" t="shared" si="4" ref="P8:P21">_xlfn.IFERROR(H8/H35-1,"")</f>
      </c>
      <c r="Q8" s="94">
        <f aca="true" t="shared" si="5" ref="Q8:Q21">_xlfn.IFERROR(I8/I35-1,"")</f>
        <v>1.759411914676638</v>
      </c>
    </row>
    <row r="9" spans="2:17" ht="15.75" customHeight="1">
      <c r="B9" s="38" t="s">
        <v>273</v>
      </c>
      <c r="C9" s="44">
        <v>7293</v>
      </c>
      <c r="D9" s="44">
        <v>1498</v>
      </c>
      <c r="E9" s="44">
        <v>32</v>
      </c>
      <c r="F9" s="44">
        <v>432</v>
      </c>
      <c r="G9" s="44">
        <v>114</v>
      </c>
      <c r="H9" s="44">
        <v>-9369</v>
      </c>
      <c r="I9" s="41">
        <v>0</v>
      </c>
      <c r="J9" s="3"/>
      <c r="K9" s="93">
        <f aca="true" t="shared" si="6" ref="K9:K21">_xlfn.IFERROR(C9/C36-1,"")</f>
        <v>8.842105263157896</v>
      </c>
      <c r="L9" s="93">
        <f t="shared" si="0"/>
        <v>1.480132450331126</v>
      </c>
      <c r="M9" s="93">
        <f t="shared" si="1"/>
        <v>0.4545454545454546</v>
      </c>
      <c r="N9" s="93">
        <f t="shared" si="2"/>
        <v>0.5483870967741935</v>
      </c>
      <c r="O9" s="93">
        <f t="shared" si="3"/>
        <v>0.5</v>
      </c>
      <c r="P9" s="93">
        <f>_xlfn.IFERROR(I9/H36-1,"")</f>
        <v>-1</v>
      </c>
      <c r="Q9" s="94">
        <f>_xlfn.IFERROR(#REF!/I36-1,"")</f>
      </c>
    </row>
    <row r="10" spans="2:17" ht="15.75" customHeight="1" thickBot="1">
      <c r="B10" s="74" t="s">
        <v>274</v>
      </c>
      <c r="C10" s="77">
        <v>8858</v>
      </c>
      <c r="D10" s="77">
        <v>30025</v>
      </c>
      <c r="E10" s="77">
        <v>1567</v>
      </c>
      <c r="F10" s="77">
        <v>1243</v>
      </c>
      <c r="G10" s="77">
        <v>146</v>
      </c>
      <c r="H10" s="77">
        <v>-9369</v>
      </c>
      <c r="I10" s="75">
        <v>32470</v>
      </c>
      <c r="J10" s="3"/>
      <c r="K10" s="152">
        <f t="shared" si="6"/>
        <v>4.781984334203655</v>
      </c>
      <c r="L10" s="152">
        <f t="shared" si="0"/>
        <v>2.1393768297783353</v>
      </c>
      <c r="M10" s="152">
        <f t="shared" si="1"/>
        <v>0.1479853479853479</v>
      </c>
      <c r="N10" s="152">
        <f t="shared" si="2"/>
        <v>0.37652270210409755</v>
      </c>
      <c r="O10" s="152">
        <f t="shared" si="3"/>
        <v>0.16799999999999993</v>
      </c>
      <c r="P10" s="152">
        <f t="shared" si="4"/>
        <v>4.440766550522648</v>
      </c>
      <c r="Q10" s="153">
        <f t="shared" si="5"/>
        <v>1.759411914676638</v>
      </c>
    </row>
    <row r="11" spans="2:17" ht="15.75" customHeight="1">
      <c r="B11" s="38" t="s">
        <v>92</v>
      </c>
      <c r="C11" s="44">
        <v>-539</v>
      </c>
      <c r="D11" s="44">
        <v>-51</v>
      </c>
      <c r="E11" s="44">
        <v>-318</v>
      </c>
      <c r="F11" s="44">
        <v>-526</v>
      </c>
      <c r="G11" s="44">
        <v>-20</v>
      </c>
      <c r="H11" s="44">
        <v>0</v>
      </c>
      <c r="I11" s="41">
        <v>-1454</v>
      </c>
      <c r="J11" s="3"/>
      <c r="K11" s="93">
        <f t="shared" si="6"/>
        <v>0.599406528189911</v>
      </c>
      <c r="L11" s="93">
        <f t="shared" si="0"/>
        <v>-0.0892857142857143</v>
      </c>
      <c r="M11" s="93">
        <f t="shared" si="1"/>
        <v>0.0853242320819112</v>
      </c>
      <c r="N11" s="93">
        <f t="shared" si="2"/>
        <v>0.9057971014492754</v>
      </c>
      <c r="O11" s="93">
        <f t="shared" si="3"/>
        <v>-0.04761904761904767</v>
      </c>
      <c r="P11" s="93">
        <f t="shared" si="4"/>
      </c>
      <c r="Q11" s="94">
        <f t="shared" si="5"/>
        <v>0.47914547304170907</v>
      </c>
    </row>
    <row r="12" spans="2:17" ht="15.75" customHeight="1">
      <c r="B12" s="38" t="s">
        <v>275</v>
      </c>
      <c r="C12" s="44">
        <v>-217</v>
      </c>
      <c r="D12" s="44">
        <v>-30550</v>
      </c>
      <c r="E12" s="44">
        <v>-101</v>
      </c>
      <c r="F12" s="44">
        <v>-689</v>
      </c>
      <c r="G12" s="44">
        <v>-15.62618819793039</v>
      </c>
      <c r="H12" s="44">
        <v>8248.775712442039</v>
      </c>
      <c r="I12" s="41">
        <v>-23323.85047575589</v>
      </c>
      <c r="K12" s="93">
        <f t="shared" si="6"/>
        <v>0.8869565217391304</v>
      </c>
      <c r="L12" s="93">
        <f t="shared" si="0"/>
        <v>3.1803503010399563</v>
      </c>
      <c r="M12" s="93">
        <f t="shared" si="1"/>
        <v>2.607142857142857</v>
      </c>
      <c r="N12" s="93">
        <f t="shared" si="2"/>
        <v>0.8471849865951742</v>
      </c>
      <c r="O12" s="93">
        <f t="shared" si="3"/>
        <v>-0.2715443045153193</v>
      </c>
      <c r="P12" s="93">
        <f t="shared" si="4"/>
        <v>6.573332239595695</v>
      </c>
      <c r="Q12" s="94">
        <f t="shared" si="5"/>
        <v>2.452181618020114</v>
      </c>
    </row>
    <row r="13" spans="2:35" ht="15.75" customHeight="1">
      <c r="B13" s="38" t="s">
        <v>276</v>
      </c>
      <c r="C13" s="44">
        <v>-271</v>
      </c>
      <c r="D13" s="44">
        <v>-148</v>
      </c>
      <c r="E13" s="44">
        <v>-440</v>
      </c>
      <c r="F13" s="44">
        <v>-64</v>
      </c>
      <c r="G13" s="44">
        <v>-93.28327220418399</v>
      </c>
      <c r="H13" s="44">
        <v>0.8045480200000001</v>
      </c>
      <c r="I13" s="41">
        <v>-1015.478724184184</v>
      </c>
      <c r="K13" s="93">
        <f t="shared" si="6"/>
        <v>0.09716599190283404</v>
      </c>
      <c r="L13" s="93">
        <f t="shared" si="0"/>
        <v>-0.08074534161490687</v>
      </c>
      <c r="M13" s="93">
        <f t="shared" si="1"/>
        <v>-0.10204081632653061</v>
      </c>
      <c r="N13" s="93">
        <f t="shared" si="2"/>
        <v>-0.01538461538461533</v>
      </c>
      <c r="O13" s="93">
        <f t="shared" si="3"/>
        <v>0.07061576613011566</v>
      </c>
      <c r="P13" s="93">
        <f t="shared" si="4"/>
        <v>9.70614160512278</v>
      </c>
      <c r="Q13" s="94">
        <f t="shared" si="5"/>
        <v>-0.03292837288458117</v>
      </c>
      <c r="R13" s="3"/>
      <c r="S13" s="3"/>
      <c r="T13" s="3"/>
      <c r="U13" s="3"/>
      <c r="V13" s="3"/>
      <c r="AI13" s="3"/>
    </row>
    <row r="14" spans="2:35" ht="15.75" customHeight="1">
      <c r="B14" s="38" t="s">
        <v>277</v>
      </c>
      <c r="C14" s="44">
        <v>-325</v>
      </c>
      <c r="D14" s="44">
        <v>-265</v>
      </c>
      <c r="E14" s="44">
        <v>-77</v>
      </c>
      <c r="F14" s="44">
        <v>-73</v>
      </c>
      <c r="G14" s="44">
        <v>-92.931564982927</v>
      </c>
      <c r="H14" s="44">
        <v>108.502026329371</v>
      </c>
      <c r="I14" s="41">
        <v>-724.429538653556</v>
      </c>
      <c r="K14" s="93">
        <f t="shared" si="6"/>
        <v>0.8571428571428572</v>
      </c>
      <c r="L14" s="93">
        <f t="shared" si="0"/>
        <v>0.10416666666666674</v>
      </c>
      <c r="M14" s="93">
        <f t="shared" si="1"/>
        <v>0.11594202898550732</v>
      </c>
      <c r="N14" s="93">
        <f t="shared" si="2"/>
        <v>0.21666666666666656</v>
      </c>
      <c r="O14" s="93">
        <f t="shared" si="3"/>
        <v>0.09490963809000208</v>
      </c>
      <c r="P14" s="93">
        <f t="shared" si="4"/>
        <v>0.6655261893160314</v>
      </c>
      <c r="Q14" s="94">
        <f t="shared" si="5"/>
        <v>0.2850642277243529</v>
      </c>
      <c r="AI14" s="3"/>
    </row>
    <row r="15" spans="2:35" ht="15.75" customHeight="1">
      <c r="B15" s="38" t="s">
        <v>85</v>
      </c>
      <c r="C15" s="44">
        <v>-132</v>
      </c>
      <c r="D15" s="44">
        <v>-39</v>
      </c>
      <c r="E15" s="44">
        <v>-173</v>
      </c>
      <c r="F15" s="44">
        <v>0</v>
      </c>
      <c r="G15" s="44">
        <v>-0.00944474</v>
      </c>
      <c r="H15" s="44">
        <v>0</v>
      </c>
      <c r="I15" s="41">
        <v>-344.00944474</v>
      </c>
      <c r="K15" s="93">
        <f t="shared" si="6"/>
        <v>1.693877551020408</v>
      </c>
      <c r="L15" s="93">
        <f t="shared" si="0"/>
        <v>-0.15217391304347827</v>
      </c>
      <c r="M15" s="93">
        <f t="shared" si="1"/>
        <v>0.01764705882352935</v>
      </c>
      <c r="N15" s="93">
        <f t="shared" si="2"/>
      </c>
      <c r="O15" s="93">
        <f t="shared" si="3"/>
        <v>21.886352621886235</v>
      </c>
      <c r="P15" s="93">
        <f t="shared" si="4"/>
      </c>
      <c r="Q15" s="94">
        <f t="shared" si="5"/>
        <v>0.2981468264934628</v>
      </c>
      <c r="AI15" s="3"/>
    </row>
    <row r="16" spans="2:35" ht="15.75" customHeight="1">
      <c r="B16" s="38" t="s">
        <v>90</v>
      </c>
      <c r="C16" s="44">
        <v>280</v>
      </c>
      <c r="D16" s="46">
        <v>-2</v>
      </c>
      <c r="E16" s="44">
        <v>-8</v>
      </c>
      <c r="F16" s="44">
        <v>0</v>
      </c>
      <c r="G16" s="44">
        <v>-0.5824152300000023</v>
      </c>
      <c r="H16" s="44">
        <v>0</v>
      </c>
      <c r="I16" s="41">
        <v>269.41758477</v>
      </c>
      <c r="K16" s="93">
        <f t="shared" si="6"/>
        <v>-1.3748326639892905</v>
      </c>
      <c r="L16" s="93">
        <f t="shared" si="0"/>
        <v>-0.6</v>
      </c>
      <c r="M16" s="93">
        <f t="shared" si="1"/>
        <v>0.6000000000000001</v>
      </c>
      <c r="N16" s="93">
        <f t="shared" si="2"/>
        <v>-1</v>
      </c>
      <c r="O16" s="93">
        <f t="shared" si="3"/>
        <v>-0.9933275452516421</v>
      </c>
      <c r="P16" s="93">
        <f t="shared" si="4"/>
      </c>
      <c r="Q16" s="94">
        <f t="shared" si="5"/>
        <v>-1.3164828578413226</v>
      </c>
      <c r="R16" s="3"/>
      <c r="S16" s="3"/>
      <c r="T16" s="3"/>
      <c r="U16" s="3"/>
      <c r="V16" s="3"/>
      <c r="AI16" s="3"/>
    </row>
    <row r="17" spans="2:35" ht="15.75" customHeight="1">
      <c r="B17" s="38" t="s">
        <v>278</v>
      </c>
      <c r="C17" s="44">
        <v>90</v>
      </c>
      <c r="D17" s="44">
        <v>0</v>
      </c>
      <c r="E17" s="44">
        <v>116</v>
      </c>
      <c r="F17" s="44">
        <v>0</v>
      </c>
      <c r="G17" s="44">
        <v>2.5365206415123005</v>
      </c>
      <c r="H17" s="44">
        <v>417.12479645401</v>
      </c>
      <c r="I17" s="41">
        <v>625.6613170955222</v>
      </c>
      <c r="K17" s="93">
        <f t="shared" si="6"/>
        <v>-0.12621359223300976</v>
      </c>
      <c r="L17" s="93">
        <f t="shared" si="0"/>
        <v>-1</v>
      </c>
      <c r="M17" s="93">
        <f t="shared" si="1"/>
        <v>-0.033333333333333326</v>
      </c>
      <c r="N17" s="93">
        <f t="shared" si="2"/>
      </c>
      <c r="O17" s="93">
        <f t="shared" si="3"/>
        <v>-0.23137021285914605</v>
      </c>
      <c r="P17" s="93">
        <f t="shared" si="4"/>
        <v>3.503510751421544</v>
      </c>
      <c r="Q17" s="94">
        <f t="shared" si="5"/>
        <v>0.8849637933824133</v>
      </c>
      <c r="AI17" s="3"/>
    </row>
    <row r="18" spans="2:35" ht="15.75" customHeight="1">
      <c r="B18" s="38" t="s">
        <v>279</v>
      </c>
      <c r="C18" s="44">
        <v>-177</v>
      </c>
      <c r="D18" s="44">
        <v>-79</v>
      </c>
      <c r="E18" s="44">
        <v>-88</v>
      </c>
      <c r="F18" s="44">
        <v>105</v>
      </c>
      <c r="G18" s="44">
        <v>-40.75073035377795</v>
      </c>
      <c r="H18" s="44">
        <v>524.1750364674754</v>
      </c>
      <c r="I18" s="41">
        <v>244.4243061136974</v>
      </c>
      <c r="K18" s="93">
        <f t="shared" si="6"/>
        <v>0.84375</v>
      </c>
      <c r="L18" s="93">
        <f t="shared" si="0"/>
        <v>-0.8136792452830188</v>
      </c>
      <c r="M18" s="93">
        <f t="shared" si="1"/>
        <v>-0.16190476190476188</v>
      </c>
      <c r="N18" s="93">
        <f t="shared" si="2"/>
        <v>-3.9166666666666665</v>
      </c>
      <c r="O18" s="93">
        <f t="shared" si="3"/>
        <v>-0.6038503819407907</v>
      </c>
      <c r="P18" s="93">
        <f t="shared" si="4"/>
        <v>0.1017084816575502</v>
      </c>
      <c r="Q18" s="94">
        <f t="shared" si="5"/>
        <v>-1.8484503124476266</v>
      </c>
      <c r="W18" s="4"/>
      <c r="X18" s="4"/>
      <c r="Y18" s="4"/>
      <c r="Z18" s="4"/>
      <c r="AA18" s="20"/>
      <c r="AB18" s="4"/>
      <c r="AC18" s="4"/>
      <c r="AD18" s="4"/>
      <c r="AE18" s="4"/>
      <c r="AF18" s="21"/>
      <c r="AG18" s="3"/>
      <c r="AH18" s="3"/>
      <c r="AI18" s="3"/>
    </row>
    <row r="19" spans="2:35" ht="15.75" customHeight="1" thickBot="1">
      <c r="B19" s="74" t="s">
        <v>280</v>
      </c>
      <c r="C19" s="77">
        <v>-1291</v>
      </c>
      <c r="D19" s="77">
        <v>-31134</v>
      </c>
      <c r="E19" s="77">
        <v>-1089</v>
      </c>
      <c r="F19" s="77">
        <v>-1247</v>
      </c>
      <c r="G19" s="77">
        <v>-260.64709506730696</v>
      </c>
      <c r="H19" s="77">
        <v>9299.382119712896</v>
      </c>
      <c r="I19" s="75">
        <v>-25722.264975354414</v>
      </c>
      <c r="K19" s="152">
        <f t="shared" si="6"/>
        <v>-0.2236921226698737</v>
      </c>
      <c r="L19" s="152">
        <f t="shared" si="0"/>
        <v>2.784368542603622</v>
      </c>
      <c r="M19" s="152">
        <f t="shared" si="1"/>
        <v>0.04711538461538467</v>
      </c>
      <c r="N19" s="152">
        <f t="shared" si="2"/>
        <v>0.5263157894736843</v>
      </c>
      <c r="O19" s="152">
        <f t="shared" si="3"/>
        <v>-0.35051176260798045</v>
      </c>
      <c r="P19" s="152">
        <f t="shared" si="4"/>
        <v>4.397786601667619</v>
      </c>
      <c r="Q19" s="153">
        <f t="shared" si="5"/>
        <v>1.467245797622692</v>
      </c>
      <c r="R19" s="3"/>
      <c r="S19" s="3"/>
      <c r="T19" s="3"/>
      <c r="U19" s="3"/>
      <c r="V19" s="3"/>
      <c r="AH19" s="3"/>
      <c r="AI19" s="3"/>
    </row>
    <row r="20" spans="2:35" ht="15.75" customHeight="1" thickBot="1">
      <c r="B20" s="74" t="s">
        <v>91</v>
      </c>
      <c r="C20" s="77">
        <v>8106</v>
      </c>
      <c r="D20" s="77">
        <v>-1058</v>
      </c>
      <c r="E20" s="77">
        <v>796</v>
      </c>
      <c r="F20" s="77">
        <v>522</v>
      </c>
      <c r="G20" s="77">
        <v>-95</v>
      </c>
      <c r="H20" s="77">
        <v>-70</v>
      </c>
      <c r="I20" s="75">
        <v>8201</v>
      </c>
      <c r="K20" s="152">
        <f t="shared" si="6"/>
        <v>38.349514563106794</v>
      </c>
      <c r="L20" s="152">
        <f t="shared" si="0"/>
        <v>-1.7595118449389806</v>
      </c>
      <c r="M20" s="152">
        <f t="shared" si="1"/>
        <v>0.28802588996763756</v>
      </c>
      <c r="N20" s="152">
        <f t="shared" si="2"/>
        <v>0.4419889502762431</v>
      </c>
      <c r="O20" s="152">
        <f t="shared" si="3"/>
        <v>-0.6274509803921569</v>
      </c>
      <c r="P20" s="152">
        <f t="shared" si="4"/>
      </c>
      <c r="Q20" s="153">
        <f t="shared" si="5"/>
        <v>2.528829604130809</v>
      </c>
      <c r="R20" s="3"/>
      <c r="S20" s="3"/>
      <c r="T20" s="3"/>
      <c r="U20" s="3"/>
      <c r="V20" s="3"/>
      <c r="AH20" s="3"/>
      <c r="AI20" s="3"/>
    </row>
    <row r="21" spans="2:35" ht="15.75" customHeight="1" thickBot="1">
      <c r="B21" s="74" t="s">
        <v>93</v>
      </c>
      <c r="C21" s="77">
        <v>7567</v>
      </c>
      <c r="D21" s="77">
        <v>-1109</v>
      </c>
      <c r="E21" s="77">
        <v>478</v>
      </c>
      <c r="F21" s="77">
        <v>-4</v>
      </c>
      <c r="G21" s="77">
        <v>-115</v>
      </c>
      <c r="H21" s="77">
        <v>-70</v>
      </c>
      <c r="I21" s="75">
        <v>6747</v>
      </c>
      <c r="K21" s="152">
        <f t="shared" si="6"/>
        <v>-58.76335877862596</v>
      </c>
      <c r="L21" s="152">
        <f t="shared" si="0"/>
        <v>-1.8294689603590126</v>
      </c>
      <c r="M21" s="152">
        <f t="shared" si="1"/>
        <v>0.47076923076923083</v>
      </c>
      <c r="N21" s="152">
        <f t="shared" si="2"/>
        <v>-1.0465116279069768</v>
      </c>
      <c r="O21" s="152">
        <f t="shared" si="3"/>
        <v>-0.5833333333333333</v>
      </c>
      <c r="P21" s="152">
        <f t="shared" si="4"/>
      </c>
      <c r="Q21" s="153">
        <f t="shared" si="5"/>
        <v>4.031319910514541</v>
      </c>
      <c r="AH21" s="3"/>
      <c r="AI21" s="3"/>
    </row>
    <row r="22" spans="2:35" ht="15.75" customHeight="1">
      <c r="B22" s="38" t="s">
        <v>281</v>
      </c>
      <c r="C22" s="179">
        <v>-8</v>
      </c>
      <c r="D22" s="179">
        <v>0</v>
      </c>
      <c r="E22" s="179">
        <v>0</v>
      </c>
      <c r="F22" s="179">
        <v>0</v>
      </c>
      <c r="G22" s="179">
        <v>4</v>
      </c>
      <c r="H22" s="179">
        <v>0</v>
      </c>
      <c r="I22" s="181">
        <v>-4</v>
      </c>
      <c r="K22" s="93">
        <f aca="true" t="shared" si="7" ref="K22:O25">_xlfn.IFERROR(C22/C49-1,"")</f>
        <v>3</v>
      </c>
      <c r="L22" s="93">
        <f t="shared" si="7"/>
      </c>
      <c r="M22" s="93">
        <f t="shared" si="7"/>
      </c>
      <c r="N22" s="93">
        <f t="shared" si="7"/>
      </c>
      <c r="O22" s="93">
        <f t="shared" si="7"/>
        <v>1</v>
      </c>
      <c r="P22" s="146">
        <v>0</v>
      </c>
      <c r="Q22" s="94">
        <f>_xlfn.IFERROR(I22/I49-1,"")</f>
      </c>
      <c r="R22" s="3"/>
      <c r="S22" s="3"/>
      <c r="T22" s="3"/>
      <c r="U22" s="3"/>
      <c r="V22" s="3"/>
      <c r="AI22" s="3"/>
    </row>
    <row r="23" spans="2:35" ht="15.75" customHeight="1">
      <c r="B23" s="38" t="s">
        <v>282</v>
      </c>
      <c r="C23" s="44">
        <v>735</v>
      </c>
      <c r="D23" s="44">
        <v>27</v>
      </c>
      <c r="E23" s="44">
        <v>1105</v>
      </c>
      <c r="F23" s="44">
        <v>1300</v>
      </c>
      <c r="G23" s="44">
        <v>32</v>
      </c>
      <c r="H23" s="44">
        <v>-205</v>
      </c>
      <c r="I23" s="41">
        <v>2994</v>
      </c>
      <c r="K23" s="93">
        <f t="shared" si="7"/>
        <v>0.026536312849162025</v>
      </c>
      <c r="L23" s="93">
        <f t="shared" si="7"/>
        <v>0.3500000000000001</v>
      </c>
      <c r="M23" s="93">
        <f t="shared" si="7"/>
        <v>0.051379638439581266</v>
      </c>
      <c r="N23" s="93">
        <f t="shared" si="7"/>
        <v>0.6817593790426908</v>
      </c>
      <c r="O23" s="93">
        <f t="shared" si="7"/>
        <v>0.4545454545454546</v>
      </c>
      <c r="P23" s="93">
        <f>_xlfn.IFERROR(H23/H50-1,"")</f>
        <v>2.8679245283018866</v>
      </c>
      <c r="Q23" s="94">
        <f>_xlfn.IFERROR(I23/I50-1,"")</f>
        <v>0.1838671411625148</v>
      </c>
      <c r="R23" s="3"/>
      <c r="S23" s="3"/>
      <c r="T23" s="3"/>
      <c r="U23" s="3"/>
      <c r="V23" s="3"/>
      <c r="AI23" s="3"/>
    </row>
    <row r="24" spans="2:35" ht="15.75" customHeight="1">
      <c r="B24" s="137"/>
      <c r="C24" s="179"/>
      <c r="D24" s="179"/>
      <c r="E24" s="179"/>
      <c r="F24" s="179"/>
      <c r="G24" s="179"/>
      <c r="H24" s="179"/>
      <c r="I24" s="181"/>
      <c r="J24" s="3"/>
      <c r="K24" s="93">
        <f t="shared" si="7"/>
      </c>
      <c r="L24" s="93">
        <f t="shared" si="7"/>
      </c>
      <c r="M24" s="93">
        <f t="shared" si="7"/>
      </c>
      <c r="N24" s="93">
        <f t="shared" si="7"/>
      </c>
      <c r="O24" s="93">
        <f t="shared" si="7"/>
      </c>
      <c r="P24" s="93">
        <f>_xlfn.IFERROR(H24/H51-1,"")</f>
      </c>
      <c r="Q24" s="94">
        <f>_xlfn.IFERROR(I24/I51-1,"")</f>
      </c>
      <c r="R24" s="3"/>
      <c r="S24" s="3"/>
      <c r="T24" s="3"/>
      <c r="U24" s="3"/>
      <c r="V24" s="3"/>
      <c r="AI24" s="3"/>
    </row>
    <row r="25" spans="2:35" ht="15.75" customHeight="1">
      <c r="B25" s="205" t="s">
        <v>283</v>
      </c>
      <c r="C25" s="179">
        <v>6386</v>
      </c>
      <c r="D25" s="179">
        <v>2979</v>
      </c>
      <c r="E25" s="179">
        <v>11587</v>
      </c>
      <c r="F25" s="179">
        <v>1811</v>
      </c>
      <c r="G25" s="179">
        <v>1768</v>
      </c>
      <c r="H25" s="179"/>
      <c r="I25" s="181">
        <v>24531</v>
      </c>
      <c r="J25" s="3"/>
      <c r="K25" s="93">
        <f t="shared" si="7"/>
        <v>-0.022650749923477154</v>
      </c>
      <c r="L25" s="93">
        <f t="shared" si="7"/>
        <v>-0.01553205551883674</v>
      </c>
      <c r="M25" s="93">
        <f t="shared" si="7"/>
        <v>0.006077971694017581</v>
      </c>
      <c r="N25" s="93">
        <f t="shared" si="7"/>
        <v>-0.003302146395156802</v>
      </c>
      <c r="O25" s="93">
        <f t="shared" si="7"/>
        <v>0.031505250875145885</v>
      </c>
      <c r="P25" s="146"/>
      <c r="Q25" s="94">
        <f>_xlfn.IFERROR(I25/I52-1,"")</f>
        <v>-0.003129063719115699</v>
      </c>
      <c r="R25" s="3"/>
      <c r="S25" s="3"/>
      <c r="T25" s="3"/>
      <c r="U25" s="3"/>
      <c r="V25" s="3"/>
      <c r="AI25" s="3"/>
    </row>
    <row r="26" spans="2:35" ht="15.75" customHeight="1">
      <c r="B26" s="137"/>
      <c r="C26" s="44"/>
      <c r="D26" s="44"/>
      <c r="E26" s="44"/>
      <c r="F26" s="44"/>
      <c r="G26" s="44"/>
      <c r="H26" s="44"/>
      <c r="I26" s="64"/>
      <c r="K26" s="44"/>
      <c r="L26" s="44"/>
      <c r="M26" s="44"/>
      <c r="N26" s="44"/>
      <c r="O26" s="44"/>
      <c r="P26" s="44"/>
      <c r="Q26" s="44"/>
      <c r="R26" s="3"/>
      <c r="S26" s="3"/>
      <c r="T26" s="3"/>
      <c r="U26" s="3"/>
      <c r="V26" s="3"/>
      <c r="AI26" s="3"/>
    </row>
    <row r="27" spans="2:35" ht="15.75" customHeight="1">
      <c r="B27" s="136"/>
      <c r="C27" s="3"/>
      <c r="D27" s="3"/>
      <c r="E27" s="3"/>
      <c r="F27" s="3"/>
      <c r="G27" s="3"/>
      <c r="H27" s="3"/>
      <c r="I27" s="3"/>
      <c r="K27" s="44"/>
      <c r="L27" s="44"/>
      <c r="M27" s="44"/>
      <c r="N27" s="44"/>
      <c r="O27" s="44"/>
      <c r="P27" s="44"/>
      <c r="Q27" s="44"/>
      <c r="R27" s="3"/>
      <c r="S27" s="3"/>
      <c r="T27" s="3"/>
      <c r="U27" s="3"/>
      <c r="V27" s="3"/>
      <c r="AI27" s="3"/>
    </row>
    <row r="28" spans="2:35" ht="15.75" customHeight="1">
      <c r="B28" s="254" t="s">
        <v>294</v>
      </c>
      <c r="C28" s="3"/>
      <c r="D28" s="3"/>
      <c r="E28" s="3"/>
      <c r="F28" s="3"/>
      <c r="G28" s="3"/>
      <c r="H28" s="3"/>
      <c r="I28" s="3"/>
      <c r="K28" s="44"/>
      <c r="L28" s="44"/>
      <c r="M28" s="44"/>
      <c r="N28" s="44"/>
      <c r="O28" s="44"/>
      <c r="P28" s="44"/>
      <c r="Q28" s="44"/>
      <c r="R28" s="3"/>
      <c r="S28" s="3"/>
      <c r="T28" s="3"/>
      <c r="U28" s="3"/>
      <c r="V28" s="3"/>
      <c r="AI28" s="3"/>
    </row>
    <row r="29" spans="2:35" s="2" customFormat="1" ht="15.75" customHeight="1">
      <c r="B29" s="206"/>
      <c r="C29" s="207"/>
      <c r="D29" s="207"/>
      <c r="E29" s="207"/>
      <c r="F29" s="207"/>
      <c r="G29" s="207"/>
      <c r="H29" s="207"/>
      <c r="I29" s="207"/>
      <c r="J29" s="1"/>
      <c r="K29" s="1"/>
      <c r="L29" s="1"/>
      <c r="M29" s="1"/>
      <c r="N29" s="1"/>
      <c r="O29" s="1"/>
      <c r="P29" s="1"/>
      <c r="Q29" s="44"/>
      <c r="R29" s="1"/>
      <c r="S29" s="1"/>
      <c r="T29" s="1"/>
      <c r="U29" s="1"/>
      <c r="V29" s="1"/>
      <c r="W29" s="1"/>
      <c r="X29" s="1"/>
      <c r="Y29" s="1"/>
      <c r="Z29" s="1"/>
      <c r="AA29" s="1"/>
      <c r="AB29" s="1"/>
      <c r="AC29" s="1"/>
      <c r="AD29" s="1"/>
      <c r="AE29" s="1"/>
      <c r="AF29" s="1"/>
      <c r="AG29" s="1"/>
      <c r="AH29" s="1"/>
      <c r="AI29" s="1"/>
    </row>
    <row r="30" spans="2:35" s="2" customFormat="1" ht="15.75" customHeight="1">
      <c r="B30" s="64"/>
      <c r="C30" s="208"/>
      <c r="D30" s="64"/>
      <c r="E30" s="208"/>
      <c r="F30" s="208"/>
      <c r="G30" s="64"/>
      <c r="H30" s="64"/>
      <c r="I30" s="64"/>
      <c r="J30" s="1"/>
      <c r="K30" s="1"/>
      <c r="L30" s="1"/>
      <c r="M30" s="1"/>
      <c r="N30" s="1"/>
      <c r="O30" s="1"/>
      <c r="P30" s="1"/>
      <c r="Q30" s="44"/>
      <c r="R30" s="1"/>
      <c r="S30" s="1"/>
      <c r="T30" s="1"/>
      <c r="U30" s="1"/>
      <c r="V30" s="1"/>
      <c r="W30" s="1"/>
      <c r="X30" s="1"/>
      <c r="Y30" s="1"/>
      <c r="Z30" s="1"/>
      <c r="AA30" s="1"/>
      <c r="AB30" s="1"/>
      <c r="AC30" s="1"/>
      <c r="AD30" s="1"/>
      <c r="AE30" s="1"/>
      <c r="AF30" s="1"/>
      <c r="AG30" s="1"/>
      <c r="AH30" s="1"/>
      <c r="AI30" s="1"/>
    </row>
    <row r="31" spans="2:35" s="2" customFormat="1" ht="75.75" customHeight="1">
      <c r="B31" s="69" t="s">
        <v>293</v>
      </c>
      <c r="C31" s="115" t="s">
        <v>285</v>
      </c>
      <c r="D31" s="115" t="s">
        <v>286</v>
      </c>
      <c r="E31" s="115" t="s">
        <v>287</v>
      </c>
      <c r="F31" s="115" t="s">
        <v>288</v>
      </c>
      <c r="G31" s="158" t="s">
        <v>289</v>
      </c>
      <c r="H31" s="158" t="s">
        <v>290</v>
      </c>
      <c r="I31" s="297" t="s">
        <v>227</v>
      </c>
      <c r="J31" s="72" t="s">
        <v>297</v>
      </c>
      <c r="K31" s="115" t="s">
        <v>285</v>
      </c>
      <c r="L31" s="115" t="s">
        <v>286</v>
      </c>
      <c r="M31" s="115" t="s">
        <v>287</v>
      </c>
      <c r="N31" s="115" t="s">
        <v>288</v>
      </c>
      <c r="O31" s="158" t="s">
        <v>289</v>
      </c>
      <c r="P31" s="158" t="s">
        <v>290</v>
      </c>
      <c r="Q31" s="297" t="s">
        <v>227</v>
      </c>
      <c r="R31" s="9"/>
      <c r="S31" s="9"/>
      <c r="T31" s="9"/>
      <c r="U31" s="1"/>
      <c r="V31" s="1"/>
      <c r="W31" s="1"/>
      <c r="X31" s="1"/>
      <c r="Y31" s="1"/>
      <c r="Z31" s="1"/>
      <c r="AA31" s="1"/>
      <c r="AB31" s="1"/>
      <c r="AC31" s="1"/>
      <c r="AD31" s="1"/>
      <c r="AE31" s="1"/>
      <c r="AF31" s="1"/>
      <c r="AG31" s="1"/>
      <c r="AH31" s="1"/>
      <c r="AI31" s="1"/>
    </row>
    <row r="32" spans="2:20" ht="12.75">
      <c r="B32" s="67"/>
      <c r="C32" s="295" t="s">
        <v>100</v>
      </c>
      <c r="D32" s="295" t="s">
        <v>100</v>
      </c>
      <c r="E32" s="295" t="s">
        <v>100</v>
      </c>
      <c r="F32" s="295" t="s">
        <v>100</v>
      </c>
      <c r="G32" s="295" t="s">
        <v>100</v>
      </c>
      <c r="H32" s="295" t="s">
        <v>100</v>
      </c>
      <c r="I32" s="296" t="s">
        <v>100</v>
      </c>
      <c r="J32" s="43"/>
      <c r="K32" s="295" t="s">
        <v>100</v>
      </c>
      <c r="L32" s="295" t="s">
        <v>100</v>
      </c>
      <c r="M32" s="295" t="s">
        <v>100</v>
      </c>
      <c r="N32" s="295" t="s">
        <v>100</v>
      </c>
      <c r="O32" s="295" t="s">
        <v>100</v>
      </c>
      <c r="P32" s="295" t="s">
        <v>100</v>
      </c>
      <c r="Q32" s="296" t="s">
        <v>100</v>
      </c>
      <c r="R32" s="4"/>
      <c r="S32" s="4"/>
      <c r="T32" s="4"/>
    </row>
    <row r="33" spans="2:20" ht="13.5" thickBot="1">
      <c r="B33" s="100"/>
      <c r="C33" s="100"/>
      <c r="D33" s="100"/>
      <c r="E33" s="100"/>
      <c r="F33" s="100"/>
      <c r="G33" s="100"/>
      <c r="H33" s="198"/>
      <c r="I33" s="99"/>
      <c r="K33" s="103"/>
      <c r="L33" s="103"/>
      <c r="M33" s="103"/>
      <c r="N33" s="103"/>
      <c r="O33" s="103"/>
      <c r="P33" s="103"/>
      <c r="Q33" s="101"/>
      <c r="R33" s="209">
        <f>_xlfn.IFERROR(G33/#REF!-1,"")</f>
      </c>
      <c r="S33" s="209">
        <f>_xlfn.IFERROR(H33/#REF!-1,"")</f>
      </c>
      <c r="T33" s="209">
        <f>_xlfn.IFERROR(K33/#REF!-1,"")</f>
      </c>
    </row>
    <row r="34" spans="2:17" ht="15.75" customHeight="1">
      <c r="B34" s="80" t="s">
        <v>271</v>
      </c>
      <c r="C34" s="44"/>
      <c r="D34" s="44"/>
      <c r="E34" s="44"/>
      <c r="F34" s="44"/>
      <c r="G34" s="44"/>
      <c r="H34" s="146"/>
      <c r="I34" s="204"/>
      <c r="J34" s="108"/>
      <c r="K34" s="1">
        <f>_xlfn.IFERROR(B34/#REF!-1,"")</f>
      </c>
      <c r="L34" s="1">
        <f>_xlfn.IFERROR(C34/#REF!-1,"")</f>
      </c>
      <c r="M34" s="1">
        <f>_xlfn.IFERROR(D34/#REF!-1,"")</f>
      </c>
      <c r="N34" s="1">
        <f>_xlfn.IFERROR(E34/#REF!-1,"")</f>
      </c>
      <c r="O34" s="1">
        <f>_xlfn.IFERROR(F34/#REF!-1,"")</f>
      </c>
      <c r="P34" s="1">
        <f>_xlfn.IFERROR(G34/#REF!-1,"")</f>
      </c>
      <c r="Q34" s="41"/>
    </row>
    <row r="35" spans="2:17" ht="15.75" customHeight="1">
      <c r="B35" s="38" t="s">
        <v>272</v>
      </c>
      <c r="C35" s="44">
        <v>791</v>
      </c>
      <c r="D35" s="44">
        <v>8960</v>
      </c>
      <c r="E35" s="44">
        <v>1343</v>
      </c>
      <c r="F35" s="44">
        <v>624</v>
      </c>
      <c r="G35" s="44">
        <v>49</v>
      </c>
      <c r="H35" s="44">
        <v>0</v>
      </c>
      <c r="I35" s="41">
        <v>11767</v>
      </c>
      <c r="J35" s="108"/>
      <c r="K35" s="95">
        <f aca="true" t="shared" si="8" ref="K35:K50">C8-C35</f>
        <v>774</v>
      </c>
      <c r="L35" s="95">
        <f aca="true" t="shared" si="9" ref="L35:L50">D8-D35</f>
        <v>19567</v>
      </c>
      <c r="M35" s="95">
        <f aca="true" t="shared" si="10" ref="M35:M50">E8-E35</f>
        <v>192</v>
      </c>
      <c r="N35" s="95">
        <f aca="true" t="shared" si="11" ref="N35:N50">F8-F35</f>
        <v>187</v>
      </c>
      <c r="O35" s="95">
        <f aca="true" t="shared" si="12" ref="O35:O50">G8-G35</f>
        <v>-17</v>
      </c>
      <c r="P35" s="95">
        <f aca="true" t="shared" si="13" ref="P35:P50">H8-H35</f>
        <v>0</v>
      </c>
      <c r="Q35" s="96"/>
    </row>
    <row r="36" spans="2:17" ht="15.75" customHeight="1">
      <c r="B36" s="38" t="s">
        <v>273</v>
      </c>
      <c r="C36" s="44">
        <v>741</v>
      </c>
      <c r="D36" s="44">
        <v>604</v>
      </c>
      <c r="E36" s="44">
        <v>22</v>
      </c>
      <c r="F36" s="44">
        <v>279</v>
      </c>
      <c r="G36" s="44">
        <v>76</v>
      </c>
      <c r="H36" s="44">
        <v>-1722</v>
      </c>
      <c r="I36" s="41">
        <v>0</v>
      </c>
      <c r="J36" s="108"/>
      <c r="K36" s="95">
        <f t="shared" si="8"/>
        <v>6552</v>
      </c>
      <c r="L36" s="95">
        <f t="shared" si="9"/>
        <v>894</v>
      </c>
      <c r="M36" s="95">
        <f t="shared" si="10"/>
        <v>10</v>
      </c>
      <c r="N36" s="95">
        <f t="shared" si="11"/>
        <v>153</v>
      </c>
      <c r="O36" s="95">
        <f t="shared" si="12"/>
        <v>38</v>
      </c>
      <c r="P36" s="95">
        <f>I9-H36</f>
        <v>1722</v>
      </c>
      <c r="Q36" s="96"/>
    </row>
    <row r="37" spans="2:17" ht="15.75" customHeight="1" thickBot="1">
      <c r="B37" s="74" t="s">
        <v>274</v>
      </c>
      <c r="C37" s="77">
        <v>1532</v>
      </c>
      <c r="D37" s="77">
        <v>9564</v>
      </c>
      <c r="E37" s="77">
        <v>1365</v>
      </c>
      <c r="F37" s="77">
        <v>903</v>
      </c>
      <c r="G37" s="77">
        <v>125</v>
      </c>
      <c r="H37" s="77">
        <v>-1722</v>
      </c>
      <c r="I37" s="75">
        <v>11767</v>
      </c>
      <c r="J37" s="108"/>
      <c r="K37" s="164">
        <f t="shared" si="8"/>
        <v>7326</v>
      </c>
      <c r="L37" s="164">
        <f t="shared" si="9"/>
        <v>20461</v>
      </c>
      <c r="M37" s="164">
        <f t="shared" si="10"/>
        <v>202</v>
      </c>
      <c r="N37" s="164">
        <f t="shared" si="11"/>
        <v>340</v>
      </c>
      <c r="O37" s="164">
        <f t="shared" si="12"/>
        <v>21</v>
      </c>
      <c r="P37" s="164">
        <f t="shared" si="13"/>
        <v>-7647</v>
      </c>
      <c r="Q37" s="165">
        <f aca="true" t="shared" si="14" ref="Q37:Q50">I10-I37</f>
        <v>20703</v>
      </c>
    </row>
    <row r="38" spans="2:17" ht="15.75" customHeight="1">
      <c r="B38" s="38" t="s">
        <v>92</v>
      </c>
      <c r="C38" s="44">
        <v>-337</v>
      </c>
      <c r="D38" s="44">
        <v>-56</v>
      </c>
      <c r="E38" s="44">
        <v>-293</v>
      </c>
      <c r="F38" s="44">
        <v>-276</v>
      </c>
      <c r="G38" s="44">
        <v>-21</v>
      </c>
      <c r="H38" s="44">
        <v>0</v>
      </c>
      <c r="I38" s="41">
        <v>-983</v>
      </c>
      <c r="J38" s="108"/>
      <c r="K38" s="95">
        <f t="shared" si="8"/>
        <v>-202</v>
      </c>
      <c r="L38" s="95">
        <f t="shared" si="9"/>
        <v>5</v>
      </c>
      <c r="M38" s="95">
        <f t="shared" si="10"/>
        <v>-25</v>
      </c>
      <c r="N38" s="95">
        <f t="shared" si="11"/>
        <v>-250</v>
      </c>
      <c r="O38" s="95">
        <f t="shared" si="12"/>
        <v>1</v>
      </c>
      <c r="P38" s="95">
        <f t="shared" si="13"/>
        <v>0</v>
      </c>
      <c r="Q38" s="96">
        <f t="shared" si="14"/>
        <v>-471</v>
      </c>
    </row>
    <row r="39" spans="2:17" ht="15.75" customHeight="1">
      <c r="B39" s="38" t="s">
        <v>275</v>
      </c>
      <c r="C39" s="44">
        <v>-115</v>
      </c>
      <c r="D39" s="44">
        <v>-7308</v>
      </c>
      <c r="E39" s="44">
        <v>-28</v>
      </c>
      <c r="F39" s="44">
        <v>-373</v>
      </c>
      <c r="G39" s="44">
        <v>-21.451116786908294</v>
      </c>
      <c r="H39" s="44">
        <v>1089.1870911611297</v>
      </c>
      <c r="I39" s="41">
        <v>-6756.264025625779</v>
      </c>
      <c r="J39" s="108"/>
      <c r="K39" s="95">
        <f t="shared" si="8"/>
        <v>-102</v>
      </c>
      <c r="L39" s="95">
        <f t="shared" si="9"/>
        <v>-23242</v>
      </c>
      <c r="M39" s="95">
        <f t="shared" si="10"/>
        <v>-73</v>
      </c>
      <c r="N39" s="95">
        <f t="shared" si="11"/>
        <v>-316</v>
      </c>
      <c r="O39" s="95">
        <f t="shared" si="12"/>
        <v>5.8249285889779046</v>
      </c>
      <c r="P39" s="95">
        <f t="shared" si="13"/>
        <v>7159.588621280909</v>
      </c>
      <c r="Q39" s="96">
        <f t="shared" si="14"/>
        <v>-16567.58645013011</v>
      </c>
    </row>
    <row r="40" spans="2:17" ht="15.75" customHeight="1">
      <c r="B40" s="38" t="s">
        <v>276</v>
      </c>
      <c r="C40" s="44">
        <v>-247</v>
      </c>
      <c r="D40" s="44">
        <v>-161</v>
      </c>
      <c r="E40" s="44">
        <v>-490</v>
      </c>
      <c r="F40" s="44">
        <v>-65</v>
      </c>
      <c r="G40" s="44">
        <v>-87.13048616999998</v>
      </c>
      <c r="H40" s="44">
        <v>0.07514827000000002</v>
      </c>
      <c r="I40" s="41">
        <v>-1050.0553379</v>
      </c>
      <c r="J40" s="108"/>
      <c r="K40" s="95">
        <f t="shared" si="8"/>
        <v>-24</v>
      </c>
      <c r="L40" s="95">
        <f t="shared" si="9"/>
        <v>13</v>
      </c>
      <c r="M40" s="95">
        <f t="shared" si="10"/>
        <v>50</v>
      </c>
      <c r="N40" s="95">
        <f t="shared" si="11"/>
        <v>1</v>
      </c>
      <c r="O40" s="95">
        <f t="shared" si="12"/>
        <v>-6.152786034184004</v>
      </c>
      <c r="P40" s="95">
        <f t="shared" si="13"/>
        <v>0.7293997500000001</v>
      </c>
      <c r="Q40" s="96">
        <f t="shared" si="14"/>
        <v>34.57661371581605</v>
      </c>
    </row>
    <row r="41" spans="2:17" ht="15.75" customHeight="1">
      <c r="B41" s="38" t="s">
        <v>277</v>
      </c>
      <c r="C41" s="44">
        <v>-175</v>
      </c>
      <c r="D41" s="44">
        <v>-240</v>
      </c>
      <c r="E41" s="44">
        <v>-69</v>
      </c>
      <c r="F41" s="44">
        <v>-60</v>
      </c>
      <c r="G41" s="44">
        <v>-84.87601328</v>
      </c>
      <c r="H41" s="44">
        <v>65.14579417927297</v>
      </c>
      <c r="I41" s="41">
        <v>-563.730219100727</v>
      </c>
      <c r="J41" s="108"/>
      <c r="K41" s="95">
        <f t="shared" si="8"/>
        <v>-150</v>
      </c>
      <c r="L41" s="95">
        <f t="shared" si="9"/>
        <v>-25</v>
      </c>
      <c r="M41" s="95">
        <f t="shared" si="10"/>
        <v>-8</v>
      </c>
      <c r="N41" s="95">
        <f t="shared" si="11"/>
        <v>-13</v>
      </c>
      <c r="O41" s="95">
        <f t="shared" si="12"/>
        <v>-8.055551702927005</v>
      </c>
      <c r="P41" s="95">
        <f t="shared" si="13"/>
        <v>43.35623215009804</v>
      </c>
      <c r="Q41" s="96">
        <f t="shared" si="14"/>
        <v>-160.69931955282902</v>
      </c>
    </row>
    <row r="42" spans="2:17" ht="15.75" customHeight="1">
      <c r="B42" s="38" t="s">
        <v>85</v>
      </c>
      <c r="C42" s="44">
        <v>-49</v>
      </c>
      <c r="D42" s="44">
        <v>-46</v>
      </c>
      <c r="E42" s="44">
        <v>-170</v>
      </c>
      <c r="F42" s="44">
        <v>0</v>
      </c>
      <c r="G42" s="44">
        <v>-0.00041267999999999947</v>
      </c>
      <c r="H42" s="44">
        <v>0</v>
      </c>
      <c r="I42" s="41">
        <v>-265.00041268</v>
      </c>
      <c r="J42" s="108"/>
      <c r="K42" s="95">
        <f t="shared" si="8"/>
        <v>-83</v>
      </c>
      <c r="L42" s="95">
        <f t="shared" si="9"/>
        <v>7</v>
      </c>
      <c r="M42" s="95">
        <f t="shared" si="10"/>
        <v>-3</v>
      </c>
      <c r="N42" s="95">
        <f t="shared" si="11"/>
        <v>0</v>
      </c>
      <c r="O42" s="95">
        <f t="shared" si="12"/>
        <v>-0.009032060000000001</v>
      </c>
      <c r="P42" s="95">
        <f t="shared" si="13"/>
        <v>0</v>
      </c>
      <c r="Q42" s="96">
        <f t="shared" si="14"/>
        <v>-79.00903205999998</v>
      </c>
    </row>
    <row r="43" spans="2:35" ht="15.75" customHeight="1">
      <c r="B43" s="38" t="s">
        <v>90</v>
      </c>
      <c r="C43" s="44">
        <v>-747</v>
      </c>
      <c r="D43" s="44">
        <v>-5</v>
      </c>
      <c r="E43" s="44">
        <v>-5</v>
      </c>
      <c r="F43" s="44">
        <v>-7</v>
      </c>
      <c r="G43" s="44">
        <v>-87.28650129</v>
      </c>
      <c r="H43" s="44">
        <v>0</v>
      </c>
      <c r="I43" s="41">
        <v>-851.28650129</v>
      </c>
      <c r="J43" s="108"/>
      <c r="K43" s="95">
        <f t="shared" si="8"/>
        <v>1027</v>
      </c>
      <c r="L43" s="95">
        <f t="shared" si="9"/>
        <v>3</v>
      </c>
      <c r="M43" s="95">
        <f t="shared" si="10"/>
        <v>-3</v>
      </c>
      <c r="N43" s="95">
        <f t="shared" si="11"/>
        <v>7</v>
      </c>
      <c r="O43" s="95">
        <f t="shared" si="12"/>
        <v>86.70408606000001</v>
      </c>
      <c r="P43" s="95">
        <f t="shared" si="13"/>
        <v>0</v>
      </c>
      <c r="Q43" s="96">
        <f t="shared" si="14"/>
        <v>1120.70408606</v>
      </c>
      <c r="R43" s="3"/>
      <c r="S43" s="3"/>
      <c r="T43" s="3"/>
      <c r="U43" s="3"/>
      <c r="V43" s="3"/>
      <c r="AI43" s="3"/>
    </row>
    <row r="44" spans="2:17" ht="15.75" customHeight="1">
      <c r="B44" s="38" t="s">
        <v>278</v>
      </c>
      <c r="C44" s="44">
        <v>103</v>
      </c>
      <c r="D44" s="44">
        <v>13</v>
      </c>
      <c r="E44" s="44">
        <v>120</v>
      </c>
      <c r="F44" s="44">
        <v>0</v>
      </c>
      <c r="G44" s="44">
        <v>3.300055090172396</v>
      </c>
      <c r="H44" s="44">
        <v>92.62213847770731</v>
      </c>
      <c r="I44" s="41">
        <v>331.92219356787973</v>
      </c>
      <c r="J44" s="108"/>
      <c r="K44" s="95">
        <f t="shared" si="8"/>
        <v>-13</v>
      </c>
      <c r="L44" s="95">
        <f t="shared" si="9"/>
        <v>-13</v>
      </c>
      <c r="M44" s="95">
        <f t="shared" si="10"/>
        <v>-4</v>
      </c>
      <c r="N44" s="95">
        <f t="shared" si="11"/>
        <v>0</v>
      </c>
      <c r="O44" s="95">
        <f t="shared" si="12"/>
        <v>-0.7635344486600957</v>
      </c>
      <c r="P44" s="95">
        <f t="shared" si="13"/>
        <v>324.50265797630266</v>
      </c>
      <c r="Q44" s="96">
        <f t="shared" si="14"/>
        <v>293.7391235276425</v>
      </c>
    </row>
    <row r="45" spans="2:17" ht="15.75" customHeight="1">
      <c r="B45" s="38" t="s">
        <v>279</v>
      </c>
      <c r="C45" s="44">
        <v>-96</v>
      </c>
      <c r="D45" s="44">
        <v>-424</v>
      </c>
      <c r="E45" s="44">
        <v>-105</v>
      </c>
      <c r="F45" s="44">
        <v>-36</v>
      </c>
      <c r="G45" s="44">
        <v>-102.86701916670097</v>
      </c>
      <c r="H45" s="44">
        <v>475.7837896272159</v>
      </c>
      <c r="I45" s="41">
        <v>-288.08322953948505</v>
      </c>
      <c r="J45" s="108"/>
      <c r="K45" s="95">
        <f t="shared" si="8"/>
        <v>-81</v>
      </c>
      <c r="L45" s="95">
        <f t="shared" si="9"/>
        <v>345</v>
      </c>
      <c r="M45" s="95">
        <f t="shared" si="10"/>
        <v>17</v>
      </c>
      <c r="N45" s="95">
        <f t="shared" si="11"/>
        <v>141</v>
      </c>
      <c r="O45" s="95">
        <f t="shared" si="12"/>
        <v>62.11628881292302</v>
      </c>
      <c r="P45" s="95">
        <f t="shared" si="13"/>
        <v>48.39124684025944</v>
      </c>
      <c r="Q45" s="96">
        <f t="shared" si="14"/>
        <v>532.5075356531825</v>
      </c>
    </row>
    <row r="46" spans="2:17" ht="15.75" customHeight="1" thickBot="1">
      <c r="B46" s="74" t="s">
        <v>280</v>
      </c>
      <c r="C46" s="77">
        <v>-1663</v>
      </c>
      <c r="D46" s="77">
        <v>-8227</v>
      </c>
      <c r="E46" s="77">
        <v>-1040</v>
      </c>
      <c r="F46" s="77">
        <v>-817</v>
      </c>
      <c r="G46" s="77">
        <v>-401.3114942834369</v>
      </c>
      <c r="H46" s="77">
        <v>1722.813961715326</v>
      </c>
      <c r="I46" s="75">
        <v>-10425.49753256811</v>
      </c>
      <c r="J46" s="3"/>
      <c r="K46" s="164">
        <f t="shared" si="8"/>
        <v>372</v>
      </c>
      <c r="L46" s="164">
        <f t="shared" si="9"/>
        <v>-22907</v>
      </c>
      <c r="M46" s="164">
        <f t="shared" si="10"/>
        <v>-49</v>
      </c>
      <c r="N46" s="164">
        <f t="shared" si="11"/>
        <v>-430</v>
      </c>
      <c r="O46" s="164">
        <f t="shared" si="12"/>
        <v>140.66439921612994</v>
      </c>
      <c r="P46" s="164">
        <f t="shared" si="13"/>
        <v>7576.56815799757</v>
      </c>
      <c r="Q46" s="165">
        <f t="shared" si="14"/>
        <v>-15296.767442786304</v>
      </c>
    </row>
    <row r="47" spans="2:17" ht="15.75" customHeight="1" thickBot="1">
      <c r="B47" s="74" t="s">
        <v>91</v>
      </c>
      <c r="C47" s="77">
        <v>206</v>
      </c>
      <c r="D47" s="77">
        <v>1393</v>
      </c>
      <c r="E47" s="77">
        <v>618</v>
      </c>
      <c r="F47" s="77">
        <v>362</v>
      </c>
      <c r="G47" s="77">
        <v>-255</v>
      </c>
      <c r="H47" s="77">
        <v>0</v>
      </c>
      <c r="I47" s="75">
        <v>2324</v>
      </c>
      <c r="K47" s="166">
        <f t="shared" si="8"/>
        <v>7900</v>
      </c>
      <c r="L47" s="166">
        <f t="shared" si="9"/>
        <v>-2451</v>
      </c>
      <c r="M47" s="166">
        <f t="shared" si="10"/>
        <v>178</v>
      </c>
      <c r="N47" s="166">
        <f t="shared" si="11"/>
        <v>160</v>
      </c>
      <c r="O47" s="166">
        <f t="shared" si="12"/>
        <v>160</v>
      </c>
      <c r="P47" s="166">
        <f t="shared" si="13"/>
        <v>-70</v>
      </c>
      <c r="Q47" s="167">
        <f t="shared" si="14"/>
        <v>5877</v>
      </c>
    </row>
    <row r="48" spans="2:17" ht="15.75" customHeight="1" thickBot="1">
      <c r="B48" s="74" t="s">
        <v>93</v>
      </c>
      <c r="C48" s="77">
        <v>-131</v>
      </c>
      <c r="D48" s="77">
        <v>1337</v>
      </c>
      <c r="E48" s="77">
        <v>325</v>
      </c>
      <c r="F48" s="77">
        <v>86</v>
      </c>
      <c r="G48" s="77">
        <v>-276</v>
      </c>
      <c r="H48" s="77">
        <v>0</v>
      </c>
      <c r="I48" s="75">
        <v>1341</v>
      </c>
      <c r="K48" s="166">
        <f t="shared" si="8"/>
        <v>7698</v>
      </c>
      <c r="L48" s="166">
        <f t="shared" si="9"/>
        <v>-2446</v>
      </c>
      <c r="M48" s="166">
        <f t="shared" si="10"/>
        <v>153</v>
      </c>
      <c r="N48" s="166">
        <f t="shared" si="11"/>
        <v>-90</v>
      </c>
      <c r="O48" s="166">
        <f t="shared" si="12"/>
        <v>161</v>
      </c>
      <c r="P48" s="166">
        <f t="shared" si="13"/>
        <v>-70</v>
      </c>
      <c r="Q48" s="167">
        <f t="shared" si="14"/>
        <v>5406</v>
      </c>
    </row>
    <row r="49" spans="2:35" ht="15.75" customHeight="1">
      <c r="B49" s="38" t="s">
        <v>281</v>
      </c>
      <c r="C49" s="179">
        <v>-2</v>
      </c>
      <c r="D49" s="179">
        <v>0</v>
      </c>
      <c r="E49" s="179">
        <v>0</v>
      </c>
      <c r="F49" s="179">
        <v>0</v>
      </c>
      <c r="G49" s="179">
        <v>2</v>
      </c>
      <c r="H49" s="179">
        <v>0</v>
      </c>
      <c r="I49" s="181">
        <v>0</v>
      </c>
      <c r="K49" s="95">
        <f t="shared" si="8"/>
        <v>-6</v>
      </c>
      <c r="L49" s="95">
        <f t="shared" si="9"/>
        <v>0</v>
      </c>
      <c r="M49" s="95">
        <f t="shared" si="10"/>
        <v>0</v>
      </c>
      <c r="N49" s="95">
        <f t="shared" si="11"/>
        <v>0</v>
      </c>
      <c r="O49" s="95">
        <f t="shared" si="12"/>
        <v>2</v>
      </c>
      <c r="P49" s="95">
        <f t="shared" si="13"/>
        <v>0</v>
      </c>
      <c r="Q49" s="96">
        <f t="shared" si="14"/>
        <v>-4</v>
      </c>
      <c r="R49" s="3"/>
      <c r="S49" s="3"/>
      <c r="T49" s="3"/>
      <c r="U49" s="3"/>
      <c r="V49" s="3"/>
      <c r="AI49" s="3"/>
    </row>
    <row r="50" spans="2:35" ht="15.75" customHeight="1">
      <c r="B50" s="38" t="s">
        <v>282</v>
      </c>
      <c r="C50" s="44">
        <v>716</v>
      </c>
      <c r="D50" s="44">
        <v>20</v>
      </c>
      <c r="E50" s="44">
        <v>1051</v>
      </c>
      <c r="F50" s="44">
        <v>773</v>
      </c>
      <c r="G50" s="44">
        <v>22</v>
      </c>
      <c r="H50" s="44">
        <v>-53</v>
      </c>
      <c r="I50" s="41">
        <v>2529</v>
      </c>
      <c r="K50" s="95">
        <f t="shared" si="8"/>
        <v>19</v>
      </c>
      <c r="L50" s="95">
        <f t="shared" si="9"/>
        <v>7</v>
      </c>
      <c r="M50" s="95">
        <f t="shared" si="10"/>
        <v>54</v>
      </c>
      <c r="N50" s="95">
        <f t="shared" si="11"/>
        <v>527</v>
      </c>
      <c r="O50" s="95">
        <f t="shared" si="12"/>
        <v>10</v>
      </c>
      <c r="P50" s="95">
        <f t="shared" si="13"/>
        <v>-152</v>
      </c>
      <c r="Q50" s="96">
        <f t="shared" si="14"/>
        <v>465</v>
      </c>
      <c r="R50" s="3"/>
      <c r="S50" s="3"/>
      <c r="T50" s="3"/>
      <c r="U50" s="3"/>
      <c r="V50" s="3"/>
      <c r="AI50" s="3"/>
    </row>
    <row r="51" spans="2:35" ht="15.75" customHeight="1">
      <c r="B51" s="137"/>
      <c r="C51" s="179"/>
      <c r="D51" s="179"/>
      <c r="E51" s="179"/>
      <c r="F51" s="179"/>
      <c r="G51" s="179"/>
      <c r="H51" s="179"/>
      <c r="I51" s="181"/>
      <c r="K51" s="95"/>
      <c r="L51" s="95"/>
      <c r="M51" s="95"/>
      <c r="N51" s="95"/>
      <c r="O51" s="95"/>
      <c r="P51" s="95"/>
      <c r="Q51" s="96">
        <f>I24-I51</f>
        <v>0</v>
      </c>
      <c r="R51" s="3"/>
      <c r="S51" s="3"/>
      <c r="T51" s="3"/>
      <c r="U51" s="3"/>
      <c r="V51" s="3"/>
      <c r="AI51" s="3"/>
    </row>
    <row r="52" spans="2:35" ht="12.75">
      <c r="B52" s="205" t="s">
        <v>283</v>
      </c>
      <c r="C52" s="179">
        <v>6534</v>
      </c>
      <c r="D52" s="179">
        <v>3026</v>
      </c>
      <c r="E52" s="179">
        <v>11517</v>
      </c>
      <c r="F52" s="179">
        <v>1817</v>
      </c>
      <c r="G52" s="179">
        <v>1714</v>
      </c>
      <c r="H52" s="179"/>
      <c r="I52" s="181">
        <v>24608</v>
      </c>
      <c r="K52" s="95">
        <f>C25-C52</f>
        <v>-148</v>
      </c>
      <c r="L52" s="95">
        <f>D25-D52</f>
        <v>-47</v>
      </c>
      <c r="M52" s="95">
        <f>E25-E52</f>
        <v>70</v>
      </c>
      <c r="N52" s="95">
        <f>F25-F52</f>
        <v>-6</v>
      </c>
      <c r="O52" s="95">
        <f>G25-G52</f>
        <v>54</v>
      </c>
      <c r="P52" s="95"/>
      <c r="Q52" s="96">
        <f>I25-I52</f>
        <v>-77</v>
      </c>
      <c r="R52" s="3"/>
      <c r="S52" s="3"/>
      <c r="T52" s="3"/>
      <c r="U52" s="3"/>
      <c r="V52" s="3"/>
      <c r="AI52" s="3"/>
    </row>
    <row r="53" spans="2:9" ht="12.75">
      <c r="B53" s="205"/>
      <c r="C53" s="44"/>
      <c r="D53" s="44"/>
      <c r="E53" s="44"/>
      <c r="F53" s="44"/>
      <c r="G53" s="44"/>
      <c r="H53" s="44"/>
      <c r="I53" s="146"/>
    </row>
    <row r="54" spans="4:6" ht="12.75" customHeight="1">
      <c r="D54" s="44"/>
      <c r="E54" s="44"/>
      <c r="F54" s="1"/>
    </row>
    <row r="55" spans="2:10" ht="12.75">
      <c r="B55" s="254" t="s">
        <v>294</v>
      </c>
      <c r="E55" s="1"/>
      <c r="F55" s="1"/>
      <c r="J55" s="3"/>
    </row>
    <row r="56" spans="2:6" ht="12.75">
      <c r="B56" s="136"/>
      <c r="E56" s="1"/>
      <c r="F56" s="1"/>
    </row>
    <row r="58" spans="3:9" ht="12.75">
      <c r="C58" s="3"/>
      <c r="D58" s="3"/>
      <c r="E58" s="3"/>
      <c r="F58" s="3"/>
      <c r="G58" s="3"/>
      <c r="H58" s="3"/>
      <c r="I58" s="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B1:AE30"/>
  <sheetViews>
    <sheetView showGridLines="0" zoomScale="90" zoomScaleNormal="90" zoomScalePageLayoutView="0" workbookViewId="0" topLeftCell="A1">
      <selection activeCell="B1" sqref="B1"/>
    </sheetView>
  </sheetViews>
  <sheetFormatPr defaultColWidth="9.140625" defaultRowHeight="12.75"/>
  <cols>
    <col min="1" max="1" width="1.28515625" style="116" customWidth="1"/>
    <col min="2" max="2" width="87.7109375" style="116" customWidth="1"/>
    <col min="3" max="6" width="20.7109375" style="116" customWidth="1"/>
    <col min="7" max="7" width="10.7109375" style="127" customWidth="1"/>
    <col min="8" max="12" width="20.7109375" style="116" customWidth="1"/>
    <col min="13" max="22" width="17.7109375" style="116" customWidth="1"/>
    <col min="23" max="27" width="17.7109375" style="116" hidden="1" customWidth="1"/>
    <col min="28" max="16384" width="9.140625" style="116" customWidth="1"/>
  </cols>
  <sheetData>
    <row r="1" spans="2:12" ht="23.25" customHeight="1">
      <c r="B1" s="33" t="s">
        <v>105</v>
      </c>
      <c r="C1" s="33"/>
      <c r="D1" s="33"/>
      <c r="E1" s="33"/>
      <c r="F1" s="33"/>
      <c r="G1" s="223"/>
      <c r="H1" s="33"/>
      <c r="I1" s="33"/>
      <c r="J1" s="33"/>
      <c r="K1" s="33"/>
      <c r="L1" s="33"/>
    </row>
    <row r="2" spans="2:12" ht="15.75" customHeight="1">
      <c r="B2" s="119"/>
      <c r="C2" s="119"/>
      <c r="D2" s="212"/>
      <c r="E2" s="212"/>
      <c r="F2" s="212"/>
      <c r="G2" s="224"/>
      <c r="H2" s="212"/>
      <c r="I2" s="212"/>
      <c r="J2" s="212"/>
      <c r="K2" s="212"/>
      <c r="L2" s="212"/>
    </row>
    <row r="3" spans="2:12" ht="12.75">
      <c r="B3" s="120"/>
      <c r="C3" s="120"/>
      <c r="D3" s="120"/>
      <c r="E3" s="120"/>
      <c r="F3" s="120"/>
      <c r="G3" s="225"/>
      <c r="H3" s="120"/>
      <c r="I3" s="120"/>
      <c r="J3" s="120"/>
      <c r="K3" s="120"/>
      <c r="L3" s="120"/>
    </row>
    <row r="4" spans="2:18" ht="75.75" customHeight="1">
      <c r="B4" s="69" t="s">
        <v>285</v>
      </c>
      <c r="C4" s="71" t="s">
        <v>76</v>
      </c>
      <c r="D4" s="107" t="s">
        <v>75</v>
      </c>
      <c r="E4" s="107" t="s">
        <v>72</v>
      </c>
      <c r="F4" s="107" t="s">
        <v>71</v>
      </c>
      <c r="G4" s="221"/>
      <c r="H4" s="107">
        <v>2020</v>
      </c>
      <c r="I4" s="71" t="s">
        <v>68</v>
      </c>
      <c r="J4" s="202" t="s">
        <v>66</v>
      </c>
      <c r="K4" s="107" t="s">
        <v>62</v>
      </c>
      <c r="L4" s="107" t="s">
        <v>60</v>
      </c>
      <c r="M4" s="121"/>
      <c r="N4" s="121"/>
      <c r="O4" s="121"/>
      <c r="P4" s="121"/>
      <c r="Q4" s="121"/>
      <c r="R4" s="121"/>
    </row>
    <row r="5" spans="2:18" ht="12" customHeight="1">
      <c r="B5" s="67"/>
      <c r="C5" s="157" t="s">
        <v>100</v>
      </c>
      <c r="D5" s="220" t="s">
        <v>100</v>
      </c>
      <c r="E5" s="220" t="s">
        <v>100</v>
      </c>
      <c r="F5" s="220" t="s">
        <v>100</v>
      </c>
      <c r="G5" s="67"/>
      <c r="H5" s="220" t="s">
        <v>100</v>
      </c>
      <c r="I5" s="99" t="s">
        <v>49</v>
      </c>
      <c r="J5" s="220" t="s">
        <v>100</v>
      </c>
      <c r="K5" s="220" t="s">
        <v>100</v>
      </c>
      <c r="L5" s="220" t="s">
        <v>100</v>
      </c>
      <c r="M5" s="121"/>
      <c r="N5" s="121"/>
      <c r="O5" s="121"/>
      <c r="P5" s="121"/>
      <c r="Q5" s="121"/>
      <c r="R5" s="121"/>
    </row>
    <row r="6" spans="2:18" ht="12" customHeight="1" thickBot="1">
      <c r="B6" s="100"/>
      <c r="C6" s="101"/>
      <c r="D6" s="103"/>
      <c r="E6" s="103"/>
      <c r="F6" s="103"/>
      <c r="G6" s="67"/>
      <c r="H6" s="103"/>
      <c r="I6" s="244"/>
      <c r="J6" s="198"/>
      <c r="K6" s="100"/>
      <c r="L6" s="103"/>
      <c r="M6" s="122"/>
      <c r="N6" s="121"/>
      <c r="O6" s="121"/>
      <c r="P6" s="121"/>
      <c r="Q6" s="121"/>
      <c r="R6" s="121"/>
    </row>
    <row r="7" spans="2:14" ht="12.75" customHeight="1">
      <c r="B7" s="38" t="s">
        <v>272</v>
      </c>
      <c r="C7" s="41">
        <v>1565</v>
      </c>
      <c r="D7" s="44">
        <v>1047</v>
      </c>
      <c r="E7" s="44">
        <v>982</v>
      </c>
      <c r="F7" s="44">
        <v>760</v>
      </c>
      <c r="G7" s="110"/>
      <c r="H7" s="44">
        <v>2754</v>
      </c>
      <c r="I7" s="41">
        <v>791</v>
      </c>
      <c r="J7" s="146">
        <v>636</v>
      </c>
      <c r="K7" s="44">
        <v>585</v>
      </c>
      <c r="L7" s="44">
        <v>742</v>
      </c>
      <c r="N7" s="121"/>
    </row>
    <row r="8" spans="2:31" ht="12.75" customHeight="1">
      <c r="B8" s="38" t="s">
        <v>273</v>
      </c>
      <c r="C8" s="41">
        <v>7293</v>
      </c>
      <c r="D8" s="44">
        <v>2194</v>
      </c>
      <c r="E8" s="44">
        <v>1023</v>
      </c>
      <c r="F8" s="44">
        <v>1026</v>
      </c>
      <c r="G8" s="110"/>
      <c r="H8" s="44">
        <v>1858</v>
      </c>
      <c r="I8" s="41">
        <v>741</v>
      </c>
      <c r="J8" s="146">
        <v>323</v>
      </c>
      <c r="K8" s="44">
        <v>266</v>
      </c>
      <c r="L8" s="44">
        <v>529</v>
      </c>
      <c r="M8" s="121"/>
      <c r="N8" s="121"/>
      <c r="O8" s="121"/>
      <c r="P8" s="121"/>
      <c r="Q8" s="121"/>
      <c r="R8" s="121"/>
      <c r="AE8" s="121"/>
    </row>
    <row r="9" spans="2:31" ht="13.5" customHeight="1" thickBot="1">
      <c r="B9" s="74" t="s">
        <v>274</v>
      </c>
      <c r="C9" s="75">
        <v>8858</v>
      </c>
      <c r="D9" s="77">
        <v>3241</v>
      </c>
      <c r="E9" s="77">
        <v>2005</v>
      </c>
      <c r="F9" s="77">
        <v>1786</v>
      </c>
      <c r="G9" s="218"/>
      <c r="H9" s="77">
        <v>4612</v>
      </c>
      <c r="I9" s="75">
        <v>1532</v>
      </c>
      <c r="J9" s="197">
        <v>959</v>
      </c>
      <c r="K9" s="77">
        <v>850.6</v>
      </c>
      <c r="L9" s="77">
        <v>1270.6</v>
      </c>
      <c r="N9" s="121"/>
      <c r="AE9" s="121"/>
    </row>
    <row r="10" spans="2:31" ht="12.75" customHeight="1">
      <c r="B10" s="38" t="s">
        <v>92</v>
      </c>
      <c r="C10" s="41">
        <v>-539</v>
      </c>
      <c r="D10" s="44">
        <v>-333</v>
      </c>
      <c r="E10" s="44">
        <v>-278</v>
      </c>
      <c r="F10" s="44">
        <v>-302</v>
      </c>
      <c r="G10" s="110"/>
      <c r="H10" s="44">
        <v>-1248</v>
      </c>
      <c r="I10" s="41">
        <v>-337</v>
      </c>
      <c r="J10" s="146">
        <v>-315</v>
      </c>
      <c r="K10" s="44">
        <v>-321</v>
      </c>
      <c r="L10" s="44">
        <v>-275</v>
      </c>
      <c r="N10" s="121"/>
      <c r="S10" s="95"/>
      <c r="T10" s="95"/>
      <c r="U10" s="95"/>
      <c r="V10" s="95"/>
      <c r="W10" s="123"/>
      <c r="X10" s="95"/>
      <c r="Y10" s="95"/>
      <c r="Z10" s="95"/>
      <c r="AA10" s="95"/>
      <c r="AB10" s="124"/>
      <c r="AC10" s="121"/>
      <c r="AD10" s="121"/>
      <c r="AE10" s="121"/>
    </row>
    <row r="11" spans="2:31" ht="12.75" customHeight="1">
      <c r="B11" s="38" t="s">
        <v>275</v>
      </c>
      <c r="C11" s="41">
        <v>-217</v>
      </c>
      <c r="D11" s="44">
        <v>-97</v>
      </c>
      <c r="E11" s="44">
        <v>-44</v>
      </c>
      <c r="F11" s="44">
        <v>-97</v>
      </c>
      <c r="G11" s="110"/>
      <c r="H11" s="44">
        <v>-312.6</v>
      </c>
      <c r="I11" s="41">
        <v>-114.60000000000002</v>
      </c>
      <c r="J11" s="146">
        <v>-48</v>
      </c>
      <c r="K11" s="44">
        <v>-45</v>
      </c>
      <c r="L11" s="44">
        <v>-105</v>
      </c>
      <c r="N11" s="121"/>
      <c r="S11" s="95"/>
      <c r="T11" s="95"/>
      <c r="U11" s="95"/>
      <c r="V11" s="95"/>
      <c r="W11" s="95"/>
      <c r="X11" s="95"/>
      <c r="Y11" s="95"/>
      <c r="Z11" s="95"/>
      <c r="AA11" s="95"/>
      <c r="AB11" s="124"/>
      <c r="AC11" s="121"/>
      <c r="AD11" s="121"/>
      <c r="AE11" s="121"/>
    </row>
    <row r="12" spans="2:31" ht="12.75" customHeight="1">
      <c r="B12" s="38" t="s">
        <v>276</v>
      </c>
      <c r="C12" s="41">
        <v>-271</v>
      </c>
      <c r="D12" s="44">
        <v>-215</v>
      </c>
      <c r="E12" s="44">
        <v>-221</v>
      </c>
      <c r="F12" s="44">
        <v>-221</v>
      </c>
      <c r="G12" s="110"/>
      <c r="H12" s="44">
        <v>-909.8</v>
      </c>
      <c r="I12" s="41">
        <v>-246.79999999999995</v>
      </c>
      <c r="J12" s="146">
        <v>-213</v>
      </c>
      <c r="K12" s="44">
        <v>-232</v>
      </c>
      <c r="L12" s="44">
        <v>-218</v>
      </c>
      <c r="N12" s="121"/>
      <c r="S12" s="95"/>
      <c r="T12" s="95"/>
      <c r="U12" s="95"/>
      <c r="V12" s="95"/>
      <c r="W12" s="95"/>
      <c r="X12" s="95"/>
      <c r="Y12" s="95"/>
      <c r="Z12" s="95"/>
      <c r="AA12" s="95"/>
      <c r="AB12" s="124"/>
      <c r="AC12" s="121"/>
      <c r="AD12" s="121"/>
      <c r="AE12" s="121"/>
    </row>
    <row r="13" spans="2:31" ht="12.75" customHeight="1">
      <c r="B13" s="38" t="s">
        <v>277</v>
      </c>
      <c r="C13" s="41">
        <v>-325</v>
      </c>
      <c r="D13" s="44">
        <v>-193</v>
      </c>
      <c r="E13" s="44">
        <v>-180</v>
      </c>
      <c r="F13" s="44">
        <v>-154</v>
      </c>
      <c r="G13" s="110"/>
      <c r="H13" s="44">
        <v>-617.8754807362993</v>
      </c>
      <c r="I13" s="41">
        <v>-174.9</v>
      </c>
      <c r="J13" s="146">
        <v>-145.07999999999998</v>
      </c>
      <c r="K13" s="44">
        <v>-139.92</v>
      </c>
      <c r="L13" s="44">
        <v>-158</v>
      </c>
      <c r="M13" s="121"/>
      <c r="N13" s="121"/>
      <c r="S13" s="95"/>
      <c r="T13" s="95"/>
      <c r="U13" s="95"/>
      <c r="V13" s="95"/>
      <c r="W13" s="95"/>
      <c r="X13" s="95"/>
      <c r="Y13" s="95"/>
      <c r="Z13" s="95"/>
      <c r="AA13" s="95"/>
      <c r="AB13" s="124"/>
      <c r="AC13" s="121"/>
      <c r="AD13" s="121"/>
      <c r="AE13" s="121"/>
    </row>
    <row r="14" spans="2:31" ht="12.75" customHeight="1">
      <c r="B14" s="38" t="s">
        <v>85</v>
      </c>
      <c r="C14" s="41">
        <v>-132</v>
      </c>
      <c r="D14" s="44">
        <v>-56</v>
      </c>
      <c r="E14" s="44">
        <v>-49</v>
      </c>
      <c r="F14" s="44">
        <v>-53</v>
      </c>
      <c r="G14" s="110"/>
      <c r="H14" s="44">
        <v>-210.4</v>
      </c>
      <c r="I14" s="41">
        <v>-49.400000000000006</v>
      </c>
      <c r="J14" s="146">
        <v>-53</v>
      </c>
      <c r="K14" s="44">
        <v>-55</v>
      </c>
      <c r="L14" s="44">
        <v>-53</v>
      </c>
      <c r="N14" s="121"/>
      <c r="S14" s="95"/>
      <c r="T14" s="95"/>
      <c r="U14" s="95"/>
      <c r="V14" s="95"/>
      <c r="W14" s="95"/>
      <c r="X14" s="95"/>
      <c r="Y14" s="95"/>
      <c r="Z14" s="95"/>
      <c r="AA14" s="95"/>
      <c r="AB14" s="124"/>
      <c r="AC14" s="121"/>
      <c r="AD14" s="121"/>
      <c r="AE14" s="121"/>
    </row>
    <row r="15" spans="2:31" ht="12.75" customHeight="1">
      <c r="B15" s="38" t="s">
        <v>90</v>
      </c>
      <c r="C15" s="41">
        <v>280</v>
      </c>
      <c r="D15" s="44">
        <v>5</v>
      </c>
      <c r="E15" s="44">
        <v>130</v>
      </c>
      <c r="F15" s="44">
        <v>10</v>
      </c>
      <c r="G15" s="110"/>
      <c r="H15" s="44">
        <v>-1682.65681442539</v>
      </c>
      <c r="I15" s="41">
        <v>-746.7</v>
      </c>
      <c r="J15" s="146">
        <v>-5</v>
      </c>
      <c r="K15" s="44">
        <v>-155</v>
      </c>
      <c r="L15" s="44">
        <v>-776</v>
      </c>
      <c r="N15" s="121"/>
      <c r="S15" s="95"/>
      <c r="T15" s="95"/>
      <c r="U15" s="95"/>
      <c r="V15" s="95"/>
      <c r="W15" s="95"/>
      <c r="X15" s="95"/>
      <c r="Y15" s="95"/>
      <c r="Z15" s="95"/>
      <c r="AA15" s="95"/>
      <c r="AB15" s="124"/>
      <c r="AC15" s="121"/>
      <c r="AD15" s="121"/>
      <c r="AE15" s="121"/>
    </row>
    <row r="16" spans="2:31" ht="12.75" customHeight="1">
      <c r="B16" s="38" t="s">
        <v>278</v>
      </c>
      <c r="C16" s="41">
        <v>90</v>
      </c>
      <c r="D16" s="44">
        <v>98</v>
      </c>
      <c r="E16" s="44">
        <v>94</v>
      </c>
      <c r="F16" s="44">
        <v>96</v>
      </c>
      <c r="G16" s="110"/>
      <c r="H16" s="44">
        <v>493.8</v>
      </c>
      <c r="I16" s="41">
        <v>103.80000000000001</v>
      </c>
      <c r="J16" s="146">
        <v>122</v>
      </c>
      <c r="K16" s="44">
        <v>130</v>
      </c>
      <c r="L16" s="44">
        <v>138</v>
      </c>
      <c r="N16" s="121"/>
      <c r="S16" s="95"/>
      <c r="T16" s="95"/>
      <c r="U16" s="95"/>
      <c r="V16" s="95"/>
      <c r="W16" s="95"/>
      <c r="X16" s="95"/>
      <c r="Y16" s="95"/>
      <c r="Z16" s="95"/>
      <c r="AA16" s="95"/>
      <c r="AB16" s="124"/>
      <c r="AC16" s="121"/>
      <c r="AD16" s="121"/>
      <c r="AE16" s="121"/>
    </row>
    <row r="17" spans="2:31" ht="12.75" customHeight="1">
      <c r="B17" s="38" t="s">
        <v>279</v>
      </c>
      <c r="C17" s="41">
        <v>-177</v>
      </c>
      <c r="D17" s="44">
        <v>-113</v>
      </c>
      <c r="E17" s="44">
        <v>-329</v>
      </c>
      <c r="F17" s="44">
        <v>-18</v>
      </c>
      <c r="G17" s="110"/>
      <c r="H17" s="44">
        <v>-445.6</v>
      </c>
      <c r="I17" s="41">
        <v>-96.8</v>
      </c>
      <c r="J17" s="146">
        <v>-138.92000000000007</v>
      </c>
      <c r="K17" s="44">
        <v>-181.08</v>
      </c>
      <c r="L17" s="44">
        <v>-28</v>
      </c>
      <c r="N17" s="121"/>
      <c r="S17" s="95"/>
      <c r="T17" s="95"/>
      <c r="U17" s="95"/>
      <c r="V17" s="95"/>
      <c r="W17" s="95"/>
      <c r="X17" s="95"/>
      <c r="Y17" s="95"/>
      <c r="Z17" s="95"/>
      <c r="AA17" s="95"/>
      <c r="AB17" s="124"/>
      <c r="AC17" s="121"/>
      <c r="AD17" s="121"/>
      <c r="AE17" s="121"/>
    </row>
    <row r="18" spans="2:31" ht="13.5" customHeight="1" thickBot="1">
      <c r="B18" s="74" t="s">
        <v>280</v>
      </c>
      <c r="C18" s="75">
        <v>-1291</v>
      </c>
      <c r="D18" s="77">
        <v>-904</v>
      </c>
      <c r="E18" s="77">
        <v>-877</v>
      </c>
      <c r="F18" s="77">
        <v>-739</v>
      </c>
      <c r="G18" s="218"/>
      <c r="H18" s="77">
        <v>-4933</v>
      </c>
      <c r="I18" s="75">
        <v>-1662.1</v>
      </c>
      <c r="J18" s="197">
        <v>-796.4</v>
      </c>
      <c r="K18" s="77">
        <v>-999</v>
      </c>
      <c r="L18" s="77">
        <v>-1475</v>
      </c>
      <c r="N18" s="121"/>
      <c r="S18" s="95"/>
      <c r="T18" s="95"/>
      <c r="U18" s="95"/>
      <c r="V18" s="95"/>
      <c r="W18" s="95"/>
      <c r="X18" s="95"/>
      <c r="Y18" s="95"/>
      <c r="Z18" s="95"/>
      <c r="AA18" s="95"/>
      <c r="AB18" s="124"/>
      <c r="AC18" s="121"/>
      <c r="AD18" s="121"/>
      <c r="AE18" s="121"/>
    </row>
    <row r="19" spans="2:31" ht="13.5" customHeight="1" thickBot="1">
      <c r="B19" s="74" t="s">
        <v>91</v>
      </c>
      <c r="C19" s="245">
        <v>8106</v>
      </c>
      <c r="D19" s="77">
        <v>2670</v>
      </c>
      <c r="E19" s="77">
        <v>1406</v>
      </c>
      <c r="F19" s="77">
        <v>1348</v>
      </c>
      <c r="G19" s="218"/>
      <c r="H19" s="77">
        <v>927</v>
      </c>
      <c r="I19" s="245">
        <v>206.5</v>
      </c>
      <c r="J19" s="275">
        <v>477.5</v>
      </c>
      <c r="K19" s="114">
        <v>172.5</v>
      </c>
      <c r="L19" s="77">
        <v>70.5</v>
      </c>
      <c r="M19" s="125"/>
      <c r="N19" s="121"/>
      <c r="AE19" s="121"/>
    </row>
    <row r="20" spans="2:31" ht="13.5" customHeight="1" thickBot="1">
      <c r="B20" s="74" t="s">
        <v>93</v>
      </c>
      <c r="C20" s="245">
        <v>7567</v>
      </c>
      <c r="D20" s="77">
        <v>2337</v>
      </c>
      <c r="E20" s="77">
        <v>1128</v>
      </c>
      <c r="F20" s="77">
        <v>1046</v>
      </c>
      <c r="G20" s="218"/>
      <c r="H20" s="77">
        <v>-321</v>
      </c>
      <c r="I20" s="245">
        <v>-130.4</v>
      </c>
      <c r="J20" s="275">
        <v>162.5</v>
      </c>
      <c r="K20" s="114">
        <v>-148.4</v>
      </c>
      <c r="L20" s="77">
        <v>-204.4</v>
      </c>
      <c r="M20" s="126"/>
      <c r="N20" s="121"/>
      <c r="O20" s="121"/>
      <c r="P20" s="121"/>
      <c r="Q20" s="121"/>
      <c r="R20" s="121"/>
      <c r="AD20" s="121"/>
      <c r="AE20" s="121"/>
    </row>
    <row r="21" spans="2:31" ht="12.75" customHeight="1">
      <c r="B21" s="127"/>
      <c r="C21" s="127"/>
      <c r="D21" s="127"/>
      <c r="E21" s="127"/>
      <c r="F21" s="127"/>
      <c r="H21" s="127"/>
      <c r="I21" s="127"/>
      <c r="J21" s="127"/>
      <c r="K21" s="127"/>
      <c r="L21" s="127"/>
      <c r="M21" s="121"/>
      <c r="N21" s="121"/>
      <c r="O21" s="121"/>
      <c r="P21" s="121"/>
      <c r="Q21" s="121"/>
      <c r="R21" s="121"/>
      <c r="AD21" s="121"/>
      <c r="AE21" s="121"/>
    </row>
    <row r="22" spans="2:31" ht="15.75" customHeight="1">
      <c r="B22" s="129"/>
      <c r="C22" s="129"/>
      <c r="D22" s="129"/>
      <c r="E22" s="129"/>
      <c r="F22" s="129"/>
      <c r="G22" s="226"/>
      <c r="H22" s="129"/>
      <c r="I22" s="129"/>
      <c r="J22" s="129"/>
      <c r="K22" s="129"/>
      <c r="L22" s="246"/>
      <c r="N22" s="121"/>
      <c r="O22" s="121"/>
      <c r="P22" s="121"/>
      <c r="Q22" s="121"/>
      <c r="R22" s="121"/>
      <c r="AD22" s="121"/>
      <c r="AE22" s="121"/>
    </row>
    <row r="30" spans="6:8" ht="12.75">
      <c r="F30" s="121"/>
      <c r="H30" s="29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2.xml><?xml version="1.0" encoding="utf-8"?>
<worksheet xmlns="http://schemas.openxmlformats.org/spreadsheetml/2006/main" xmlns:r="http://schemas.openxmlformats.org/officeDocument/2006/relationships">
  <dimension ref="B1:W4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6" width="20.7109375" style="116" customWidth="1"/>
    <col min="7" max="7" width="10.7109375" style="127" customWidth="1"/>
    <col min="8" max="12" width="20.7109375" style="1" customWidth="1"/>
    <col min="13" max="14" width="17.7109375" style="1" customWidth="1"/>
    <col min="15" max="19" width="17.7109375" style="1" hidden="1" customWidth="1"/>
    <col min="20" max="16384" width="9.140625" style="1" customWidth="1"/>
  </cols>
  <sheetData>
    <row r="1" spans="2:12" ht="23.25" customHeight="1">
      <c r="B1" s="33" t="s">
        <v>105</v>
      </c>
      <c r="C1" s="33"/>
      <c r="D1" s="33"/>
      <c r="E1" s="33"/>
      <c r="F1" s="33"/>
      <c r="G1" s="223"/>
      <c r="H1" s="33"/>
      <c r="I1" s="33"/>
      <c r="J1" s="33"/>
      <c r="K1" s="33"/>
      <c r="L1" s="33"/>
    </row>
    <row r="2" spans="2:12" ht="15.75" customHeight="1">
      <c r="B2" s="34"/>
      <c r="C2" s="119"/>
      <c r="D2" s="35"/>
      <c r="E2" s="35"/>
      <c r="F2" s="35"/>
      <c r="G2" s="224"/>
      <c r="H2" s="35"/>
      <c r="I2" s="35"/>
      <c r="J2" s="35"/>
      <c r="K2" s="35"/>
      <c r="L2" s="35"/>
    </row>
    <row r="3" spans="2:12" ht="12.75">
      <c r="B3" s="2"/>
      <c r="C3" s="120"/>
      <c r="D3" s="120"/>
      <c r="E3" s="120"/>
      <c r="F3" s="120"/>
      <c r="G3" s="225"/>
      <c r="H3" s="2"/>
      <c r="I3" s="120"/>
      <c r="J3" s="120"/>
      <c r="K3" s="120"/>
      <c r="L3" s="2"/>
    </row>
    <row r="4" spans="2:13" ht="75.75" customHeight="1">
      <c r="B4" s="69" t="s">
        <v>286</v>
      </c>
      <c r="C4" s="71" t="s">
        <v>76</v>
      </c>
      <c r="D4" s="107" t="s">
        <v>75</v>
      </c>
      <c r="E4" s="107" t="s">
        <v>72</v>
      </c>
      <c r="F4" s="107" t="s">
        <v>71</v>
      </c>
      <c r="G4" s="221"/>
      <c r="H4" s="107">
        <v>2020</v>
      </c>
      <c r="I4" s="71" t="s">
        <v>68</v>
      </c>
      <c r="J4" s="202" t="s">
        <v>66</v>
      </c>
      <c r="K4" s="107" t="s">
        <v>62</v>
      </c>
      <c r="L4" s="107" t="s">
        <v>60</v>
      </c>
      <c r="M4" s="108"/>
    </row>
    <row r="5" spans="2:13" ht="12" customHeight="1">
      <c r="B5" s="67"/>
      <c r="C5" s="157" t="s">
        <v>100</v>
      </c>
      <c r="D5" s="220" t="s">
        <v>100</v>
      </c>
      <c r="E5" s="220" t="s">
        <v>100</v>
      </c>
      <c r="F5" s="220" t="s">
        <v>49</v>
      </c>
      <c r="G5" s="67"/>
      <c r="H5" s="220" t="s">
        <v>100</v>
      </c>
      <c r="I5" s="157" t="s">
        <v>100</v>
      </c>
      <c r="J5" s="220" t="s">
        <v>100</v>
      </c>
      <c r="K5" s="220" t="s">
        <v>100</v>
      </c>
      <c r="L5" s="220" t="s">
        <v>100</v>
      </c>
      <c r="M5" s="108"/>
    </row>
    <row r="6" spans="2:13" ht="12" customHeight="1" thickBot="1">
      <c r="B6" s="100"/>
      <c r="C6" s="101"/>
      <c r="D6" s="103"/>
      <c r="E6" s="103"/>
      <c r="F6" s="103"/>
      <c r="G6" s="67"/>
      <c r="H6" s="103"/>
      <c r="I6" s="244"/>
      <c r="J6" s="198"/>
      <c r="K6" s="100"/>
      <c r="L6" s="103"/>
      <c r="M6" s="108"/>
    </row>
    <row r="7" spans="2:13" ht="12.75" customHeight="1">
      <c r="B7" s="38" t="s">
        <v>3</v>
      </c>
      <c r="C7" s="41">
        <v>28527</v>
      </c>
      <c r="D7" s="44">
        <v>10146</v>
      </c>
      <c r="E7" s="44">
        <v>7795</v>
      </c>
      <c r="F7" s="44">
        <v>11339</v>
      </c>
      <c r="G7" s="110"/>
      <c r="H7" s="44">
        <v>29850</v>
      </c>
      <c r="I7" s="41">
        <v>8960</v>
      </c>
      <c r="J7" s="146">
        <v>4578</v>
      </c>
      <c r="K7" s="44">
        <v>5332</v>
      </c>
      <c r="L7" s="44">
        <v>10980</v>
      </c>
      <c r="M7" s="108"/>
    </row>
    <row r="8" spans="2:23" ht="12.75" customHeight="1">
      <c r="B8" s="38" t="s">
        <v>51</v>
      </c>
      <c r="C8" s="41">
        <v>1498</v>
      </c>
      <c r="D8" s="44">
        <v>317</v>
      </c>
      <c r="E8" s="44">
        <v>176</v>
      </c>
      <c r="F8" s="44">
        <v>149</v>
      </c>
      <c r="G8" s="110"/>
      <c r="H8" s="44">
        <v>793</v>
      </c>
      <c r="I8" s="41">
        <v>604</v>
      </c>
      <c r="J8" s="146">
        <v>64</v>
      </c>
      <c r="K8" s="44">
        <v>63</v>
      </c>
      <c r="L8" s="44">
        <v>62</v>
      </c>
      <c r="M8" s="108"/>
      <c r="W8" s="3"/>
    </row>
    <row r="9" spans="2:23" ht="13.5" customHeight="1" thickBot="1">
      <c r="B9" s="74" t="s">
        <v>53</v>
      </c>
      <c r="C9" s="75">
        <v>30025</v>
      </c>
      <c r="D9" s="77">
        <v>10463</v>
      </c>
      <c r="E9" s="77">
        <v>7971</v>
      </c>
      <c r="F9" s="77">
        <v>11488</v>
      </c>
      <c r="G9" s="218"/>
      <c r="H9" s="77">
        <v>30643</v>
      </c>
      <c r="I9" s="75">
        <v>9564</v>
      </c>
      <c r="J9" s="197">
        <v>4642</v>
      </c>
      <c r="K9" s="77">
        <v>5395</v>
      </c>
      <c r="L9" s="77">
        <v>11042</v>
      </c>
      <c r="M9" s="108"/>
      <c r="W9" s="3"/>
    </row>
    <row r="10" spans="2:23" ht="12.75" customHeight="1">
      <c r="B10" s="38" t="s">
        <v>4</v>
      </c>
      <c r="C10" s="41">
        <v>-51</v>
      </c>
      <c r="D10" s="44">
        <v>-50</v>
      </c>
      <c r="E10" s="44">
        <v>-56</v>
      </c>
      <c r="F10" s="44">
        <v>-54</v>
      </c>
      <c r="G10" s="110"/>
      <c r="H10" s="44">
        <v>-223</v>
      </c>
      <c r="I10" s="41">
        <v>-56</v>
      </c>
      <c r="J10" s="146">
        <v>-55</v>
      </c>
      <c r="K10" s="44">
        <v>-59</v>
      </c>
      <c r="L10" s="44">
        <v>-53</v>
      </c>
      <c r="M10" s="108"/>
      <c r="W10" s="3"/>
    </row>
    <row r="11" spans="2:23" ht="12.75" customHeight="1">
      <c r="B11" s="38" t="s">
        <v>52</v>
      </c>
      <c r="C11" s="41">
        <v>-30550</v>
      </c>
      <c r="D11" s="44">
        <v>-10234</v>
      </c>
      <c r="E11" s="44">
        <v>-7769</v>
      </c>
      <c r="F11" s="44">
        <v>-10408</v>
      </c>
      <c r="G11" s="110"/>
      <c r="H11" s="44">
        <v>-19498.7</v>
      </c>
      <c r="I11" s="41">
        <v>-7307.700000000001</v>
      </c>
      <c r="J11" s="146">
        <v>-3523</v>
      </c>
      <c r="K11" s="44">
        <v>1286</v>
      </c>
      <c r="L11" s="44">
        <v>-9954</v>
      </c>
      <c r="M11" s="4"/>
      <c r="N11" s="4"/>
      <c r="O11" s="20"/>
      <c r="P11" s="4"/>
      <c r="Q11" s="4"/>
      <c r="R11" s="4"/>
      <c r="S11" s="4"/>
      <c r="T11" s="21"/>
      <c r="U11" s="3"/>
      <c r="V11" s="3"/>
      <c r="W11" s="3"/>
    </row>
    <row r="12" spans="2:23" ht="12.75" customHeight="1">
      <c r="B12" s="38" t="s">
        <v>2</v>
      </c>
      <c r="C12" s="41">
        <v>-148</v>
      </c>
      <c r="D12" s="44">
        <v>-89</v>
      </c>
      <c r="E12" s="44">
        <v>-99</v>
      </c>
      <c r="F12" s="44">
        <v>-95</v>
      </c>
      <c r="G12" s="110"/>
      <c r="H12" s="44">
        <v>-441.1</v>
      </c>
      <c r="I12" s="41">
        <v>-161.10000000000002</v>
      </c>
      <c r="J12" s="146">
        <v>-88</v>
      </c>
      <c r="K12" s="44">
        <v>-102</v>
      </c>
      <c r="L12" s="44">
        <v>-90</v>
      </c>
      <c r="M12" s="108"/>
      <c r="V12" s="3"/>
      <c r="W12" s="3"/>
    </row>
    <row r="13" spans="2:23" ht="12.75" customHeight="1">
      <c r="B13" s="110" t="s">
        <v>5</v>
      </c>
      <c r="C13" s="41">
        <v>-265</v>
      </c>
      <c r="D13" s="44">
        <v>-180</v>
      </c>
      <c r="E13" s="44">
        <v>-191</v>
      </c>
      <c r="F13" s="44">
        <v>-169</v>
      </c>
      <c r="G13" s="110"/>
      <c r="H13" s="44">
        <v>-824.4297360388339</v>
      </c>
      <c r="I13" s="41">
        <v>-240.1</v>
      </c>
      <c r="J13" s="146">
        <v>-199</v>
      </c>
      <c r="K13" s="44">
        <v>-198.69</v>
      </c>
      <c r="L13" s="44">
        <v>-187</v>
      </c>
      <c r="M13" s="108"/>
      <c r="V13" s="3"/>
      <c r="W13" s="3"/>
    </row>
    <row r="14" spans="2:23" ht="12.75" customHeight="1">
      <c r="B14" s="110" t="s">
        <v>6</v>
      </c>
      <c r="C14" s="41">
        <v>-39</v>
      </c>
      <c r="D14" s="44">
        <v>-49</v>
      </c>
      <c r="E14" s="44">
        <v>-50</v>
      </c>
      <c r="F14" s="44">
        <v>-47</v>
      </c>
      <c r="G14" s="110"/>
      <c r="H14" s="44">
        <v>-170.9</v>
      </c>
      <c r="I14" s="41">
        <v>-45.6</v>
      </c>
      <c r="J14" s="146">
        <v>-43</v>
      </c>
      <c r="K14" s="44">
        <v>-41</v>
      </c>
      <c r="L14" s="44">
        <v>-41</v>
      </c>
      <c r="M14" s="108"/>
      <c r="V14" s="3"/>
      <c r="W14" s="3"/>
    </row>
    <row r="15" spans="2:23" ht="12.75" customHeight="1">
      <c r="B15" s="38" t="s">
        <v>50</v>
      </c>
      <c r="C15" s="41">
        <v>-2</v>
      </c>
      <c r="D15" s="44">
        <v>1</v>
      </c>
      <c r="E15" s="44">
        <v>0</v>
      </c>
      <c r="F15" s="44">
        <v>0</v>
      </c>
      <c r="G15" s="110"/>
      <c r="H15" s="44">
        <v>-5.14481658</v>
      </c>
      <c r="I15" s="41">
        <v>-4.7</v>
      </c>
      <c r="J15" s="146">
        <v>0</v>
      </c>
      <c r="K15" s="44">
        <v>0</v>
      </c>
      <c r="L15" s="44">
        <v>0</v>
      </c>
      <c r="M15" s="108"/>
      <c r="V15" s="3"/>
      <c r="W15" s="3"/>
    </row>
    <row r="16" spans="2:23" ht="12.75" customHeight="1">
      <c r="B16" s="38" t="s">
        <v>0</v>
      </c>
      <c r="C16" s="41">
        <v>0</v>
      </c>
      <c r="D16" s="44">
        <v>12</v>
      </c>
      <c r="E16" s="44">
        <v>3</v>
      </c>
      <c r="F16" s="44">
        <v>2</v>
      </c>
      <c r="G16" s="110"/>
      <c r="H16" s="44">
        <v>27.7</v>
      </c>
      <c r="I16" s="41">
        <v>11.7</v>
      </c>
      <c r="J16" s="146">
        <v>7</v>
      </c>
      <c r="K16" s="44">
        <v>4</v>
      </c>
      <c r="L16" s="44">
        <v>5</v>
      </c>
      <c r="M16" s="108"/>
      <c r="V16" s="3"/>
      <c r="W16" s="3"/>
    </row>
    <row r="17" spans="2:23" ht="12.75" customHeight="1">
      <c r="B17" s="38" t="s">
        <v>20</v>
      </c>
      <c r="C17" s="41">
        <v>-79</v>
      </c>
      <c r="D17" s="44">
        <v>-840</v>
      </c>
      <c r="E17" s="44">
        <v>-85</v>
      </c>
      <c r="F17" s="44">
        <v>-279</v>
      </c>
      <c r="G17" s="110"/>
      <c r="H17" s="44">
        <v>-150.4</v>
      </c>
      <c r="I17" s="41">
        <v>-424</v>
      </c>
      <c r="J17" s="146">
        <v>-163.69</v>
      </c>
      <c r="K17" s="44">
        <v>302.69</v>
      </c>
      <c r="L17" s="44">
        <v>134</v>
      </c>
      <c r="M17" s="108"/>
      <c r="V17" s="3"/>
      <c r="W17" s="3"/>
    </row>
    <row r="18" spans="2:23" ht="13.5" customHeight="1" thickBot="1">
      <c r="B18" s="74" t="s">
        <v>1</v>
      </c>
      <c r="C18" s="75">
        <v>-31134</v>
      </c>
      <c r="D18" s="77">
        <v>-11429</v>
      </c>
      <c r="E18" s="77">
        <v>-8247</v>
      </c>
      <c r="F18" s="77">
        <v>-11050</v>
      </c>
      <c r="G18" s="218"/>
      <c r="H18" s="77">
        <v>-21286</v>
      </c>
      <c r="I18" s="75">
        <v>-8228</v>
      </c>
      <c r="J18" s="197">
        <v>-4065</v>
      </c>
      <c r="K18" s="77">
        <v>1192.2</v>
      </c>
      <c r="L18" s="77">
        <v>-10185.6</v>
      </c>
      <c r="M18" s="108"/>
      <c r="V18" s="3"/>
      <c r="W18" s="3"/>
    </row>
    <row r="19" spans="2:23" ht="13.5" customHeight="1" thickBot="1">
      <c r="B19" s="74" t="s">
        <v>24</v>
      </c>
      <c r="C19" s="245">
        <v>-1058</v>
      </c>
      <c r="D19" s="77">
        <v>-916</v>
      </c>
      <c r="E19" s="77">
        <v>-220</v>
      </c>
      <c r="F19" s="77">
        <v>492</v>
      </c>
      <c r="G19" s="218"/>
      <c r="H19" s="77">
        <v>9580</v>
      </c>
      <c r="I19" s="245">
        <v>1392</v>
      </c>
      <c r="J19" s="275">
        <v>632.4</v>
      </c>
      <c r="K19" s="114">
        <v>6646.4</v>
      </c>
      <c r="L19" s="77">
        <v>909</v>
      </c>
      <c r="M19" s="108"/>
      <c r="V19" s="3"/>
      <c r="W19" s="3"/>
    </row>
    <row r="20" spans="2:23" ht="13.5" customHeight="1" thickBot="1">
      <c r="B20" s="74" t="s">
        <v>37</v>
      </c>
      <c r="C20" s="245">
        <v>-1109</v>
      </c>
      <c r="D20" s="77">
        <v>-966</v>
      </c>
      <c r="E20" s="77">
        <v>-276</v>
      </c>
      <c r="F20" s="77">
        <v>438</v>
      </c>
      <c r="G20" s="218"/>
      <c r="H20" s="77">
        <v>9357</v>
      </c>
      <c r="I20" s="245">
        <v>1336</v>
      </c>
      <c r="J20" s="275">
        <v>577.4</v>
      </c>
      <c r="K20" s="114">
        <v>6587.4</v>
      </c>
      <c r="L20" s="77">
        <v>856</v>
      </c>
      <c r="M20" s="108"/>
      <c r="V20" s="3"/>
      <c r="W20" s="3"/>
    </row>
    <row r="21" spans="2:23" ht="15.75" customHeight="1">
      <c r="B21" s="63"/>
      <c r="C21" s="127"/>
      <c r="D21" s="127"/>
      <c r="E21" s="127"/>
      <c r="F21" s="127"/>
      <c r="H21" s="63"/>
      <c r="I21" s="63"/>
      <c r="J21" s="63"/>
      <c r="K21" s="63"/>
      <c r="L21" s="111"/>
      <c r="M21" s="108"/>
      <c r="V21" s="3"/>
      <c r="W21" s="3"/>
    </row>
    <row r="22" spans="2:13" ht="12.75">
      <c r="B22" s="3"/>
      <c r="C22" s="129"/>
      <c r="D22" s="129"/>
      <c r="E22" s="129"/>
      <c r="F22" s="129"/>
      <c r="G22" s="226"/>
      <c r="H22" s="3"/>
      <c r="I22" s="3"/>
      <c r="J22" s="3"/>
      <c r="K22" s="3"/>
      <c r="L22" s="109"/>
      <c r="M22" s="109"/>
    </row>
    <row r="23" spans="6:11" ht="12.75">
      <c r="F23" s="121"/>
      <c r="J23" s="19"/>
      <c r="K23" s="19"/>
    </row>
    <row r="24" spans="10:11" ht="12.75">
      <c r="J24" s="19"/>
      <c r="K24" s="19"/>
    </row>
    <row r="25" spans="10:11" ht="12.75">
      <c r="J25" s="19"/>
      <c r="K25" s="19"/>
    </row>
    <row r="26" spans="10:11" ht="12.75">
      <c r="J26" s="19"/>
      <c r="K26" s="19"/>
    </row>
    <row r="27" spans="10:11" ht="12.75">
      <c r="J27" s="19"/>
      <c r="K27" s="19"/>
    </row>
    <row r="28" spans="10:11" ht="12.75">
      <c r="J28" s="19"/>
      <c r="K28" s="19"/>
    </row>
    <row r="29" spans="10:11" ht="12.75">
      <c r="J29" s="19"/>
      <c r="K29" s="19"/>
    </row>
    <row r="30" spans="10:11" ht="12.75">
      <c r="J30" s="19"/>
      <c r="K30" s="19"/>
    </row>
    <row r="31" spans="10:11" ht="12.75">
      <c r="J31" s="19"/>
      <c r="K31" s="19"/>
    </row>
    <row r="32" spans="10:11" ht="12.75">
      <c r="J32" s="19"/>
      <c r="K32" s="19"/>
    </row>
    <row r="33" spans="10:11" ht="12.75">
      <c r="J33" s="19"/>
      <c r="K33" s="19"/>
    </row>
    <row r="34" spans="10:11" ht="12.75">
      <c r="J34" s="19"/>
      <c r="K34" s="19"/>
    </row>
    <row r="35" spans="10:11" ht="12.75">
      <c r="J35" s="19"/>
      <c r="K35" s="19"/>
    </row>
    <row r="36" spans="10:11" ht="12.75">
      <c r="J36" s="19"/>
      <c r="K36" s="19"/>
    </row>
    <row r="37" spans="10:11" ht="12.75">
      <c r="J37" s="19"/>
      <c r="K37" s="19"/>
    </row>
    <row r="38" spans="10:11" ht="12.75">
      <c r="J38" s="19"/>
      <c r="K38" s="19"/>
    </row>
    <row r="39" spans="10:11" ht="12.75">
      <c r="J39" s="19"/>
      <c r="K39" s="19"/>
    </row>
    <row r="40" spans="10:11" ht="12.75">
      <c r="J40" s="19"/>
      <c r="K40" s="19"/>
    </row>
    <row r="41" spans="10:11" ht="12.75">
      <c r="J41" s="19"/>
      <c r="K41" s="19"/>
    </row>
    <row r="42" spans="10:11" ht="12.75">
      <c r="J42" s="19"/>
      <c r="K42" s="19"/>
    </row>
    <row r="43" spans="10:11" ht="12.75">
      <c r="J43" s="19"/>
      <c r="K43"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O38"/>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6" width="20.7109375" style="116" customWidth="1"/>
    <col min="7" max="7" width="10.7109375" style="127" customWidth="1"/>
    <col min="8" max="12" width="20.7109375" style="1" customWidth="1"/>
    <col min="13" max="16384" width="9.140625" style="1" customWidth="1"/>
  </cols>
  <sheetData>
    <row r="1" spans="2:12" ht="23.25" customHeight="1">
      <c r="B1" s="33" t="s">
        <v>105</v>
      </c>
      <c r="C1" s="33"/>
      <c r="D1" s="33"/>
      <c r="E1" s="33"/>
      <c r="F1" s="33"/>
      <c r="G1" s="223"/>
      <c r="H1" s="33"/>
      <c r="I1" s="33"/>
      <c r="J1" s="33"/>
      <c r="K1" s="33"/>
      <c r="L1" s="33"/>
    </row>
    <row r="2" spans="2:12" ht="15.75" customHeight="1">
      <c r="B2" s="34"/>
      <c r="C2" s="119"/>
      <c r="D2" s="35"/>
      <c r="E2" s="35"/>
      <c r="F2" s="35"/>
      <c r="G2" s="224"/>
      <c r="H2" s="35"/>
      <c r="I2" s="35"/>
      <c r="J2" s="35"/>
      <c r="K2" s="35"/>
      <c r="L2" s="35"/>
    </row>
    <row r="3" spans="2:12" ht="12.75">
      <c r="B3" s="2"/>
      <c r="C3" s="120"/>
      <c r="D3" s="120"/>
      <c r="E3" s="120"/>
      <c r="F3" s="120"/>
      <c r="G3" s="225"/>
      <c r="H3" s="2"/>
      <c r="I3" s="2"/>
      <c r="J3" s="2"/>
      <c r="K3" s="120"/>
      <c r="L3" s="2"/>
    </row>
    <row r="4" spans="2:12" ht="75.75" customHeight="1">
      <c r="B4" s="69" t="s">
        <v>287</v>
      </c>
      <c r="C4" s="71" t="s">
        <v>76</v>
      </c>
      <c r="D4" s="107" t="s">
        <v>75</v>
      </c>
      <c r="E4" s="107" t="s">
        <v>72</v>
      </c>
      <c r="F4" s="107" t="s">
        <v>71</v>
      </c>
      <c r="G4" s="221"/>
      <c r="H4" s="107">
        <v>2020</v>
      </c>
      <c r="I4" s="71" t="s">
        <v>68</v>
      </c>
      <c r="J4" s="202" t="s">
        <v>66</v>
      </c>
      <c r="K4" s="107" t="s">
        <v>62</v>
      </c>
      <c r="L4" s="107" t="s">
        <v>60</v>
      </c>
    </row>
    <row r="5" spans="2:12" ht="12" customHeight="1">
      <c r="B5" s="67"/>
      <c r="C5" s="157" t="s">
        <v>100</v>
      </c>
      <c r="D5" s="220" t="s">
        <v>100</v>
      </c>
      <c r="E5" s="220" t="s">
        <v>100</v>
      </c>
      <c r="F5" s="220" t="s">
        <v>100</v>
      </c>
      <c r="G5" s="67"/>
      <c r="H5" s="220" t="s">
        <v>100</v>
      </c>
      <c r="I5" s="99" t="s">
        <v>100</v>
      </c>
      <c r="J5" s="220" t="s">
        <v>100</v>
      </c>
      <c r="K5" s="220" t="s">
        <v>100</v>
      </c>
      <c r="L5" s="220" t="s">
        <v>100</v>
      </c>
    </row>
    <row r="6" spans="2:12" ht="12" customHeight="1" thickBot="1">
      <c r="B6" s="100"/>
      <c r="C6" s="101"/>
      <c r="D6" s="103"/>
      <c r="E6" s="103"/>
      <c r="F6" s="103"/>
      <c r="G6" s="67"/>
      <c r="H6" s="103"/>
      <c r="I6" s="244"/>
      <c r="J6" s="198"/>
      <c r="K6" s="100"/>
      <c r="L6" s="103"/>
    </row>
    <row r="7" spans="2:12" ht="12.75" customHeight="1">
      <c r="B7" s="38" t="s">
        <v>272</v>
      </c>
      <c r="C7" s="41">
        <v>1535</v>
      </c>
      <c r="D7" s="44">
        <v>949</v>
      </c>
      <c r="E7" s="44">
        <v>1174</v>
      </c>
      <c r="F7" s="44">
        <v>1645</v>
      </c>
      <c r="G7" s="110"/>
      <c r="H7" s="44">
        <v>4603</v>
      </c>
      <c r="I7" s="41">
        <v>1343</v>
      </c>
      <c r="J7" s="146">
        <v>886</v>
      </c>
      <c r="K7" s="44">
        <v>996</v>
      </c>
      <c r="L7" s="44">
        <v>1378</v>
      </c>
    </row>
    <row r="8" spans="2:15" ht="12.75" customHeight="1">
      <c r="B8" s="38" t="s">
        <v>273</v>
      </c>
      <c r="C8" s="41">
        <v>32</v>
      </c>
      <c r="D8" s="44">
        <v>29</v>
      </c>
      <c r="E8" s="44">
        <v>25</v>
      </c>
      <c r="F8" s="44">
        <v>23</v>
      </c>
      <c r="G8" s="110"/>
      <c r="H8" s="44">
        <v>81</v>
      </c>
      <c r="I8" s="41">
        <v>22</v>
      </c>
      <c r="J8" s="146">
        <v>20</v>
      </c>
      <c r="K8" s="44">
        <v>19</v>
      </c>
      <c r="L8" s="44">
        <v>21</v>
      </c>
      <c r="O8" s="3"/>
    </row>
    <row r="9" spans="2:15" ht="13.5" customHeight="1" thickBot="1">
      <c r="B9" s="74" t="s">
        <v>274</v>
      </c>
      <c r="C9" s="75">
        <v>1567</v>
      </c>
      <c r="D9" s="77">
        <v>978</v>
      </c>
      <c r="E9" s="77">
        <v>1199</v>
      </c>
      <c r="F9" s="77">
        <v>1668</v>
      </c>
      <c r="G9" s="218"/>
      <c r="H9" s="77">
        <v>4684</v>
      </c>
      <c r="I9" s="75">
        <v>1365</v>
      </c>
      <c r="J9" s="197">
        <v>906</v>
      </c>
      <c r="K9" s="77">
        <v>1014.5</v>
      </c>
      <c r="L9" s="77">
        <v>1398.5</v>
      </c>
      <c r="O9" s="3"/>
    </row>
    <row r="10" spans="2:15" ht="12.75" customHeight="1">
      <c r="B10" s="38" t="s">
        <v>92</v>
      </c>
      <c r="C10" s="41">
        <v>-318</v>
      </c>
      <c r="D10" s="44">
        <v>-305</v>
      </c>
      <c r="E10" s="44">
        <v>-300</v>
      </c>
      <c r="F10" s="44">
        <v>-295</v>
      </c>
      <c r="G10" s="110"/>
      <c r="H10" s="44">
        <v>-1094</v>
      </c>
      <c r="I10" s="41">
        <v>-293</v>
      </c>
      <c r="J10" s="146">
        <v>-274</v>
      </c>
      <c r="K10" s="44">
        <v>-267</v>
      </c>
      <c r="L10" s="44">
        <v>-260</v>
      </c>
      <c r="M10" s="3"/>
      <c r="N10" s="3"/>
      <c r="O10" s="3"/>
    </row>
    <row r="11" spans="2:15" ht="12.75" customHeight="1">
      <c r="B11" s="38" t="s">
        <v>275</v>
      </c>
      <c r="C11" s="41">
        <v>-101</v>
      </c>
      <c r="D11" s="44">
        <v>-30</v>
      </c>
      <c r="E11" s="44">
        <v>-49</v>
      </c>
      <c r="F11" s="44">
        <v>-41</v>
      </c>
      <c r="G11" s="110"/>
      <c r="H11" s="44">
        <v>-71.5</v>
      </c>
      <c r="I11" s="41">
        <v>-27.5</v>
      </c>
      <c r="J11" s="146">
        <v>-17</v>
      </c>
      <c r="K11" s="44">
        <v>-17</v>
      </c>
      <c r="L11" s="44">
        <v>-10</v>
      </c>
      <c r="M11" s="3"/>
      <c r="N11" s="3"/>
      <c r="O11" s="3"/>
    </row>
    <row r="12" spans="2:15" ht="12.75" customHeight="1">
      <c r="B12" s="38" t="s">
        <v>276</v>
      </c>
      <c r="C12" s="41">
        <v>-440</v>
      </c>
      <c r="D12" s="44">
        <v>-383</v>
      </c>
      <c r="E12" s="44">
        <v>-359</v>
      </c>
      <c r="F12" s="44">
        <v>-384</v>
      </c>
      <c r="G12" s="110"/>
      <c r="H12" s="44">
        <v>-1495.2</v>
      </c>
      <c r="I12" s="41">
        <v>-490.20000000000005</v>
      </c>
      <c r="J12" s="146">
        <v>-302</v>
      </c>
      <c r="K12" s="44">
        <v>-338</v>
      </c>
      <c r="L12" s="44">
        <v>-365</v>
      </c>
      <c r="M12" s="3"/>
      <c r="N12" s="3"/>
      <c r="O12" s="3"/>
    </row>
    <row r="13" spans="2:15" ht="12.75" customHeight="1">
      <c r="B13" s="38" t="s">
        <v>277</v>
      </c>
      <c r="C13" s="41">
        <v>-77</v>
      </c>
      <c r="D13" s="44">
        <v>-53</v>
      </c>
      <c r="E13" s="44">
        <v>-61</v>
      </c>
      <c r="F13" s="44">
        <v>-53</v>
      </c>
      <c r="G13" s="110"/>
      <c r="H13" s="44">
        <v>-233.13773748999995</v>
      </c>
      <c r="I13" s="41">
        <v>-69.4</v>
      </c>
      <c r="J13" s="146">
        <v>-62.019999999999996</v>
      </c>
      <c r="K13" s="44">
        <v>-53.98303264000003</v>
      </c>
      <c r="L13" s="44">
        <v>-48</v>
      </c>
      <c r="M13" s="3"/>
      <c r="N13" s="3"/>
      <c r="O13" s="3"/>
    </row>
    <row r="14" spans="2:15" ht="12.75" customHeight="1">
      <c r="B14" s="38" t="s">
        <v>85</v>
      </c>
      <c r="C14" s="41">
        <v>-173</v>
      </c>
      <c r="D14" s="44">
        <v>-172</v>
      </c>
      <c r="E14" s="44">
        <v>-170</v>
      </c>
      <c r="F14" s="44">
        <v>-169</v>
      </c>
      <c r="G14" s="110"/>
      <c r="H14" s="44">
        <v>-667.1</v>
      </c>
      <c r="I14" s="41">
        <v>-170.4</v>
      </c>
      <c r="J14" s="146">
        <v>-167</v>
      </c>
      <c r="K14" s="44">
        <v>-165</v>
      </c>
      <c r="L14" s="44">
        <v>-165</v>
      </c>
      <c r="M14" s="3"/>
      <c r="N14" s="3"/>
      <c r="O14" s="3"/>
    </row>
    <row r="15" spans="2:15" ht="12.75" customHeight="1">
      <c r="B15" s="38" t="s">
        <v>90</v>
      </c>
      <c r="C15" s="41">
        <v>-8</v>
      </c>
      <c r="D15" s="44">
        <v>1</v>
      </c>
      <c r="E15" s="44">
        <v>1</v>
      </c>
      <c r="F15" s="44">
        <v>1</v>
      </c>
      <c r="G15" s="110"/>
      <c r="H15" s="44">
        <v>-4.69396593</v>
      </c>
      <c r="I15" s="41">
        <v>-4.3</v>
      </c>
      <c r="J15" s="146">
        <v>0</v>
      </c>
      <c r="K15" s="44">
        <v>-3</v>
      </c>
      <c r="L15" s="44">
        <v>2</v>
      </c>
      <c r="M15" s="3"/>
      <c r="N15" s="3"/>
      <c r="O15" s="3"/>
    </row>
    <row r="16" spans="2:15" ht="12.75" customHeight="1">
      <c r="B16" s="38" t="s">
        <v>278</v>
      </c>
      <c r="C16" s="41">
        <v>116</v>
      </c>
      <c r="D16" s="44">
        <v>110</v>
      </c>
      <c r="E16" s="44">
        <v>79</v>
      </c>
      <c r="F16" s="44">
        <v>81</v>
      </c>
      <c r="G16" s="110"/>
      <c r="H16" s="44">
        <v>367.5</v>
      </c>
      <c r="I16" s="41">
        <v>120.5</v>
      </c>
      <c r="J16" s="146">
        <v>96</v>
      </c>
      <c r="K16" s="44">
        <v>69</v>
      </c>
      <c r="L16" s="44">
        <v>82</v>
      </c>
      <c r="M16" s="3"/>
      <c r="N16" s="3"/>
      <c r="O16" s="3"/>
    </row>
    <row r="17" spans="2:15" ht="12.75" customHeight="1">
      <c r="B17" s="38" t="s">
        <v>279</v>
      </c>
      <c r="C17" s="41">
        <v>-88</v>
      </c>
      <c r="D17" s="44">
        <v>93</v>
      </c>
      <c r="E17" s="44">
        <v>-98</v>
      </c>
      <c r="F17" s="44">
        <v>-92</v>
      </c>
      <c r="G17" s="110"/>
      <c r="H17" s="44">
        <v>-422.4</v>
      </c>
      <c r="I17" s="41">
        <v>-105.39999999999998</v>
      </c>
      <c r="J17" s="146">
        <v>-92</v>
      </c>
      <c r="K17" s="44">
        <v>-101.02</v>
      </c>
      <c r="L17" s="44">
        <v>-124</v>
      </c>
      <c r="M17" s="3"/>
      <c r="N17" s="3"/>
      <c r="O17" s="3"/>
    </row>
    <row r="18" spans="2:15" ht="13.5" customHeight="1" thickBot="1">
      <c r="B18" s="74" t="s">
        <v>280</v>
      </c>
      <c r="C18" s="75">
        <v>-1089</v>
      </c>
      <c r="D18" s="77">
        <v>-739</v>
      </c>
      <c r="E18" s="77">
        <v>-957</v>
      </c>
      <c r="F18" s="77">
        <v>-952</v>
      </c>
      <c r="G18" s="218"/>
      <c r="H18" s="77">
        <v>-3621</v>
      </c>
      <c r="I18" s="75">
        <v>-1040</v>
      </c>
      <c r="J18" s="197">
        <v>-817.6</v>
      </c>
      <c r="K18" s="77">
        <v>-876.2</v>
      </c>
      <c r="L18" s="77">
        <v>-887.5</v>
      </c>
      <c r="M18" s="3"/>
      <c r="N18" s="3"/>
      <c r="O18" s="3"/>
    </row>
    <row r="19" spans="2:15" ht="13.5" customHeight="1" thickBot="1">
      <c r="B19" s="74" t="s">
        <v>91</v>
      </c>
      <c r="C19" s="245">
        <v>796</v>
      </c>
      <c r="D19" s="77">
        <v>544</v>
      </c>
      <c r="E19" s="77">
        <v>542</v>
      </c>
      <c r="F19" s="77">
        <v>1011</v>
      </c>
      <c r="G19" s="218"/>
      <c r="H19" s="77">
        <v>2157</v>
      </c>
      <c r="I19" s="245">
        <v>618</v>
      </c>
      <c r="J19" s="275">
        <v>362.2</v>
      </c>
      <c r="K19" s="114">
        <v>405.2</v>
      </c>
      <c r="L19" s="77">
        <v>771.4</v>
      </c>
      <c r="O19" s="3"/>
    </row>
    <row r="20" spans="2:15" ht="13.5" customHeight="1" thickBot="1">
      <c r="B20" s="74" t="s">
        <v>93</v>
      </c>
      <c r="C20" s="245">
        <v>478</v>
      </c>
      <c r="D20" s="77">
        <v>239</v>
      </c>
      <c r="E20" s="77">
        <v>242</v>
      </c>
      <c r="F20" s="77">
        <v>716</v>
      </c>
      <c r="G20" s="218"/>
      <c r="H20" s="77">
        <v>1063</v>
      </c>
      <c r="I20" s="245">
        <v>325</v>
      </c>
      <c r="J20" s="275">
        <v>88.2</v>
      </c>
      <c r="K20" s="114">
        <v>138.2</v>
      </c>
      <c r="L20" s="77">
        <v>511.4</v>
      </c>
      <c r="N20" s="3"/>
      <c r="O20" s="3"/>
    </row>
    <row r="21" spans="2:15" ht="12.75" customHeight="1">
      <c r="B21" s="49"/>
      <c r="C21" s="41"/>
      <c r="D21" s="44"/>
      <c r="E21" s="44"/>
      <c r="F21" s="44"/>
      <c r="H21" s="44"/>
      <c r="I21" s="41"/>
      <c r="J21" s="146"/>
      <c r="K21" s="44"/>
      <c r="L21" s="44"/>
      <c r="N21" s="3"/>
      <c r="O21" s="3"/>
    </row>
    <row r="22" spans="2:15" ht="12.75" customHeight="1">
      <c r="B22" s="38" t="s">
        <v>298</v>
      </c>
      <c r="C22" s="41">
        <v>-53</v>
      </c>
      <c r="D22" s="44">
        <v>-7</v>
      </c>
      <c r="E22" s="44">
        <v>-23</v>
      </c>
      <c r="F22" s="44">
        <v>-12</v>
      </c>
      <c r="G22" s="226"/>
      <c r="H22" s="44">
        <v>30</v>
      </c>
      <c r="I22" s="41">
        <v>11</v>
      </c>
      <c r="J22" s="146">
        <v>1</v>
      </c>
      <c r="K22" s="44">
        <v>2</v>
      </c>
      <c r="L22" s="44">
        <v>16</v>
      </c>
      <c r="N22" s="3"/>
      <c r="O22" s="3"/>
    </row>
    <row r="23" spans="2:15" ht="15.75" customHeight="1">
      <c r="B23" s="49"/>
      <c r="C23" s="129"/>
      <c r="D23" s="129"/>
      <c r="E23" s="246"/>
      <c r="F23" s="246"/>
      <c r="G23" s="226"/>
      <c r="H23" s="247"/>
      <c r="I23" s="247"/>
      <c r="J23" s="247"/>
      <c r="K23" s="247"/>
      <c r="L23" s="247"/>
      <c r="N23" s="3"/>
      <c r="O23" s="3"/>
    </row>
    <row r="24" spans="2:13" s="108" customFormat="1" ht="12.75">
      <c r="B24" s="134"/>
      <c r="C24" s="182"/>
      <c r="D24" s="182"/>
      <c r="E24" s="182"/>
      <c r="F24" s="222"/>
      <c r="G24" s="222"/>
      <c r="H24" s="134"/>
      <c r="I24" s="134"/>
      <c r="J24" s="134"/>
      <c r="K24" s="134"/>
      <c r="L24" s="134"/>
      <c r="M24" s="109"/>
    </row>
    <row r="25" spans="6:12" ht="12.75">
      <c r="F25" s="128"/>
      <c r="L25" s="108"/>
    </row>
    <row r="26" spans="6:12" ht="12.75">
      <c r="F26" s="128"/>
      <c r="L26" s="108"/>
    </row>
    <row r="27" spans="6:12" ht="12.75">
      <c r="F27" s="128"/>
      <c r="L27" s="108"/>
    </row>
    <row r="28" spans="6:12" ht="12.75">
      <c r="F28" s="128"/>
      <c r="L28" s="108"/>
    </row>
    <row r="29" spans="6:12" ht="12.75">
      <c r="F29" s="128"/>
      <c r="L29" s="108"/>
    </row>
    <row r="30" spans="6:12" ht="12.75">
      <c r="F30" s="128"/>
      <c r="L30" s="108"/>
    </row>
    <row r="31" spans="6:12" ht="12.75">
      <c r="F31" s="128"/>
      <c r="L31" s="108"/>
    </row>
    <row r="32" spans="6:12" ht="12.75">
      <c r="F32" s="128"/>
      <c r="L32" s="108"/>
    </row>
    <row r="33" spans="6:12" ht="12.75">
      <c r="F33" s="128"/>
      <c r="L33" s="108"/>
    </row>
    <row r="34" spans="6:12" ht="12.75">
      <c r="F34" s="128"/>
      <c r="L34" s="108"/>
    </row>
    <row r="35" ht="12.75">
      <c r="F35" s="128"/>
    </row>
    <row r="36" ht="12.75">
      <c r="F36" s="128"/>
    </row>
    <row r="37" ht="12.75">
      <c r="F37" s="128"/>
    </row>
    <row r="38" ht="12.75">
      <c r="F38" s="12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V2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6" width="20.7109375" style="116" customWidth="1"/>
    <col min="7" max="7" width="10.7109375" style="127" customWidth="1"/>
    <col min="8" max="12" width="20.7109375" style="1" customWidth="1"/>
    <col min="13" max="13" width="17.7109375" style="1" customWidth="1"/>
    <col min="14" max="18" width="17.7109375" style="1" hidden="1" customWidth="1"/>
    <col min="19" max="16384" width="9.140625" style="1" customWidth="1"/>
  </cols>
  <sheetData>
    <row r="1" spans="2:12" ht="23.25" customHeight="1">
      <c r="B1" s="33" t="s">
        <v>105</v>
      </c>
      <c r="C1" s="33"/>
      <c r="D1" s="33"/>
      <c r="E1" s="33"/>
      <c r="F1" s="33"/>
      <c r="G1" s="223"/>
      <c r="H1" s="33"/>
      <c r="I1" s="33"/>
      <c r="J1" s="33"/>
      <c r="K1" s="33"/>
      <c r="L1" s="33"/>
    </row>
    <row r="2" spans="2:12" ht="15.75" customHeight="1">
      <c r="B2" s="34"/>
      <c r="C2" s="119"/>
      <c r="D2" s="35"/>
      <c r="E2" s="35"/>
      <c r="F2" s="35"/>
      <c r="G2" s="224"/>
      <c r="H2" s="35"/>
      <c r="I2" s="35"/>
      <c r="J2" s="35"/>
      <c r="K2" s="35"/>
      <c r="L2" s="35"/>
    </row>
    <row r="3" spans="2:12" ht="12.75">
      <c r="B3" s="2"/>
      <c r="C3" s="120"/>
      <c r="D3" s="120"/>
      <c r="E3" s="120"/>
      <c r="F3" s="120"/>
      <c r="G3" s="225"/>
      <c r="H3" s="2"/>
      <c r="I3" s="120"/>
      <c r="J3" s="2"/>
      <c r="K3" s="120"/>
      <c r="L3" s="2"/>
    </row>
    <row r="4" spans="2:12" ht="75.75" customHeight="1">
      <c r="B4" s="69" t="s">
        <v>288</v>
      </c>
      <c r="C4" s="71" t="s">
        <v>76</v>
      </c>
      <c r="D4" s="107" t="s">
        <v>75</v>
      </c>
      <c r="E4" s="107" t="s">
        <v>72</v>
      </c>
      <c r="F4" s="107" t="s">
        <v>71</v>
      </c>
      <c r="G4" s="221"/>
      <c r="H4" s="107">
        <v>2020</v>
      </c>
      <c r="I4" s="71" t="s">
        <v>68</v>
      </c>
      <c r="J4" s="202" t="s">
        <v>66</v>
      </c>
      <c r="K4" s="107" t="s">
        <v>62</v>
      </c>
      <c r="L4" s="107" t="s">
        <v>60</v>
      </c>
    </row>
    <row r="5" spans="2:12" ht="12" customHeight="1">
      <c r="B5" s="67"/>
      <c r="C5" s="157" t="s">
        <v>100</v>
      </c>
      <c r="D5" s="220" t="s">
        <v>100</v>
      </c>
      <c r="E5" s="220" t="s">
        <v>100</v>
      </c>
      <c r="F5" s="220" t="s">
        <v>100</v>
      </c>
      <c r="G5" s="67"/>
      <c r="H5" s="220" t="s">
        <v>100</v>
      </c>
      <c r="I5" s="157" t="s">
        <v>100</v>
      </c>
      <c r="J5" s="220" t="s">
        <v>100</v>
      </c>
      <c r="K5" s="220" t="s">
        <v>100</v>
      </c>
      <c r="L5" s="220" t="s">
        <v>100</v>
      </c>
    </row>
    <row r="6" spans="2:12" ht="12" customHeight="1" thickBot="1">
      <c r="B6" s="100"/>
      <c r="C6" s="101"/>
      <c r="D6" s="103"/>
      <c r="E6" s="103"/>
      <c r="F6" s="103"/>
      <c r="G6" s="67"/>
      <c r="H6" s="100"/>
      <c r="I6" s="244"/>
      <c r="J6" s="198"/>
      <c r="K6" s="100"/>
      <c r="L6" s="103"/>
    </row>
    <row r="7" spans="2:12" ht="12.75" customHeight="1">
      <c r="B7" s="38" t="s">
        <v>272</v>
      </c>
      <c r="C7" s="41">
        <v>811</v>
      </c>
      <c r="D7" s="44">
        <v>332</v>
      </c>
      <c r="E7" s="44">
        <v>443</v>
      </c>
      <c r="F7" s="44">
        <v>795</v>
      </c>
      <c r="G7" s="110"/>
      <c r="H7" s="44">
        <v>1844</v>
      </c>
      <c r="I7" s="41">
        <v>624</v>
      </c>
      <c r="J7" s="146">
        <v>257</v>
      </c>
      <c r="K7" s="44">
        <v>333</v>
      </c>
      <c r="L7" s="44">
        <v>630</v>
      </c>
    </row>
    <row r="8" spans="2:22" ht="12.75" customHeight="1">
      <c r="B8" s="38" t="s">
        <v>273</v>
      </c>
      <c r="C8" s="41">
        <v>432</v>
      </c>
      <c r="D8" s="44">
        <v>162</v>
      </c>
      <c r="E8" s="44">
        <v>146</v>
      </c>
      <c r="F8" s="44">
        <v>303</v>
      </c>
      <c r="G8" s="110"/>
      <c r="H8" s="44">
        <v>929</v>
      </c>
      <c r="I8" s="41">
        <v>279</v>
      </c>
      <c r="J8" s="146">
        <v>136</v>
      </c>
      <c r="K8" s="44">
        <v>172</v>
      </c>
      <c r="L8" s="44">
        <v>343</v>
      </c>
      <c r="V8" s="3"/>
    </row>
    <row r="9" spans="2:22" ht="13.5" customHeight="1" thickBot="1">
      <c r="B9" s="74" t="s">
        <v>274</v>
      </c>
      <c r="C9" s="75">
        <v>1243</v>
      </c>
      <c r="D9" s="77">
        <v>494</v>
      </c>
      <c r="E9" s="77">
        <v>589</v>
      </c>
      <c r="F9" s="77">
        <v>1098</v>
      </c>
      <c r="G9" s="218"/>
      <c r="H9" s="77">
        <v>2773</v>
      </c>
      <c r="I9" s="75">
        <v>903</v>
      </c>
      <c r="J9" s="197">
        <v>392.8</v>
      </c>
      <c r="K9" s="77">
        <v>504.5</v>
      </c>
      <c r="L9" s="77">
        <v>972.5</v>
      </c>
      <c r="V9" s="3"/>
    </row>
    <row r="10" spans="2:22" ht="12.75" customHeight="1">
      <c r="B10" s="38" t="s">
        <v>92</v>
      </c>
      <c r="C10" s="41">
        <v>-526</v>
      </c>
      <c r="D10" s="44">
        <v>-93</v>
      </c>
      <c r="E10" s="44">
        <v>-171</v>
      </c>
      <c r="F10" s="44">
        <v>-289</v>
      </c>
      <c r="G10" s="110"/>
      <c r="H10" s="44">
        <v>-795</v>
      </c>
      <c r="I10" s="41">
        <v>-276</v>
      </c>
      <c r="J10" s="146">
        <v>-87.4</v>
      </c>
      <c r="K10" s="44">
        <v>-163.4</v>
      </c>
      <c r="L10" s="44">
        <v>-268</v>
      </c>
      <c r="M10" s="4"/>
      <c r="N10" s="20"/>
      <c r="O10" s="4"/>
      <c r="P10" s="4"/>
      <c r="Q10" s="4"/>
      <c r="R10" s="4"/>
      <c r="S10" s="21"/>
      <c r="T10" s="3"/>
      <c r="U10" s="3"/>
      <c r="V10" s="3"/>
    </row>
    <row r="11" spans="2:22" ht="12.75" customHeight="1">
      <c r="B11" s="38" t="s">
        <v>275</v>
      </c>
      <c r="C11" s="41">
        <v>-689</v>
      </c>
      <c r="D11" s="44">
        <v>-254</v>
      </c>
      <c r="E11" s="44">
        <v>-240</v>
      </c>
      <c r="F11" s="44">
        <v>-453</v>
      </c>
      <c r="G11" s="110"/>
      <c r="H11" s="44">
        <v>-1165.9</v>
      </c>
      <c r="I11" s="41">
        <v>-372.9000000000001</v>
      </c>
      <c r="J11" s="146">
        <v>-171</v>
      </c>
      <c r="K11" s="44">
        <v>-221</v>
      </c>
      <c r="L11" s="44">
        <v>-401</v>
      </c>
      <c r="M11" s="4"/>
      <c r="N11" s="4"/>
      <c r="O11" s="4"/>
      <c r="P11" s="4"/>
      <c r="Q11" s="4"/>
      <c r="R11" s="4"/>
      <c r="S11" s="21"/>
      <c r="T11" s="3"/>
      <c r="U11" s="3"/>
      <c r="V11" s="3"/>
    </row>
    <row r="12" spans="2:22" ht="12.75" customHeight="1">
      <c r="B12" s="38" t="s">
        <v>276</v>
      </c>
      <c r="C12" s="41">
        <v>-64</v>
      </c>
      <c r="D12" s="44">
        <v>-54</v>
      </c>
      <c r="E12" s="44">
        <v>-59</v>
      </c>
      <c r="F12" s="44">
        <v>-61</v>
      </c>
      <c r="G12" s="110"/>
      <c r="H12" s="44">
        <v>-233.6</v>
      </c>
      <c r="I12" s="41">
        <v>-64.6</v>
      </c>
      <c r="J12" s="146">
        <v>-55</v>
      </c>
      <c r="K12" s="44">
        <v>-57</v>
      </c>
      <c r="L12" s="44">
        <v>-57</v>
      </c>
      <c r="M12" s="4"/>
      <c r="N12" s="4"/>
      <c r="O12" s="4"/>
      <c r="P12" s="4"/>
      <c r="Q12" s="4"/>
      <c r="R12" s="4"/>
      <c r="S12" s="21"/>
      <c r="T12" s="3"/>
      <c r="U12" s="3"/>
      <c r="V12" s="3"/>
    </row>
    <row r="13" spans="2:22" ht="12.75" customHeight="1">
      <c r="B13" s="38" t="s">
        <v>277</v>
      </c>
      <c r="C13" s="41">
        <v>-73</v>
      </c>
      <c r="D13" s="44">
        <v>-70</v>
      </c>
      <c r="E13" s="44">
        <v>-56</v>
      </c>
      <c r="F13" s="44">
        <v>-45</v>
      </c>
      <c r="G13" s="110"/>
      <c r="H13" s="44">
        <v>-207.14601030000003</v>
      </c>
      <c r="I13" s="41">
        <v>-59.7</v>
      </c>
      <c r="J13" s="146">
        <v>-58.56</v>
      </c>
      <c r="K13" s="44">
        <v>-50.44</v>
      </c>
      <c r="L13" s="44">
        <v>-38</v>
      </c>
      <c r="M13" s="4"/>
      <c r="N13" s="4"/>
      <c r="O13" s="4"/>
      <c r="P13" s="4"/>
      <c r="Q13" s="4"/>
      <c r="R13" s="4"/>
      <c r="S13" s="21"/>
      <c r="T13" s="3"/>
      <c r="U13" s="3"/>
      <c r="V13" s="3"/>
    </row>
    <row r="14" spans="2:22" ht="12.75" customHeight="1">
      <c r="B14" s="38" t="s">
        <v>85</v>
      </c>
      <c r="C14" s="41">
        <v>0</v>
      </c>
      <c r="D14" s="44">
        <v>0</v>
      </c>
      <c r="E14" s="44">
        <v>0</v>
      </c>
      <c r="F14" s="44">
        <v>0</v>
      </c>
      <c r="G14" s="110"/>
      <c r="H14" s="44">
        <v>0</v>
      </c>
      <c r="I14" s="41">
        <v>0</v>
      </c>
      <c r="J14" s="146">
        <v>0</v>
      </c>
      <c r="K14" s="44">
        <v>0</v>
      </c>
      <c r="L14" s="44">
        <v>0</v>
      </c>
      <c r="M14" s="4"/>
      <c r="N14" s="4"/>
      <c r="O14" s="4"/>
      <c r="P14" s="4"/>
      <c r="Q14" s="4"/>
      <c r="R14" s="4"/>
      <c r="S14" s="21"/>
      <c r="T14" s="3"/>
      <c r="U14" s="3"/>
      <c r="V14" s="3"/>
    </row>
    <row r="15" spans="2:22" ht="12.75" customHeight="1">
      <c r="B15" s="38" t="s">
        <v>90</v>
      </c>
      <c r="C15" s="41">
        <v>0</v>
      </c>
      <c r="D15" s="44">
        <v>0</v>
      </c>
      <c r="E15" s="44">
        <v>0</v>
      </c>
      <c r="F15" s="44">
        <v>0</v>
      </c>
      <c r="G15" s="110"/>
      <c r="H15" s="44">
        <v>-6.88806615</v>
      </c>
      <c r="I15" s="41">
        <v>-6.9</v>
      </c>
      <c r="J15" s="146">
        <v>0</v>
      </c>
      <c r="K15" s="44">
        <v>0</v>
      </c>
      <c r="L15" s="44">
        <v>0</v>
      </c>
      <c r="M15" s="4"/>
      <c r="N15" s="4"/>
      <c r="O15" s="4"/>
      <c r="P15" s="4"/>
      <c r="Q15" s="4"/>
      <c r="R15" s="4"/>
      <c r="S15" s="21"/>
      <c r="T15" s="3"/>
      <c r="U15" s="3"/>
      <c r="V15" s="3"/>
    </row>
    <row r="16" spans="2:22" ht="12.75" customHeight="1">
      <c r="B16" s="38" t="s">
        <v>278</v>
      </c>
      <c r="C16" s="41">
        <v>0</v>
      </c>
      <c r="D16" s="44">
        <v>0</v>
      </c>
      <c r="E16" s="44">
        <v>0</v>
      </c>
      <c r="F16" s="44">
        <v>0</v>
      </c>
      <c r="G16" s="110"/>
      <c r="H16" s="44">
        <v>0.5</v>
      </c>
      <c r="I16" s="41">
        <v>0.5</v>
      </c>
      <c r="J16" s="146">
        <v>0</v>
      </c>
      <c r="K16" s="44">
        <v>0</v>
      </c>
      <c r="L16" s="44">
        <v>0</v>
      </c>
      <c r="M16" s="4"/>
      <c r="N16" s="4"/>
      <c r="O16" s="4"/>
      <c r="P16" s="4"/>
      <c r="Q16" s="4"/>
      <c r="R16" s="4"/>
      <c r="S16" s="21"/>
      <c r="T16" s="3"/>
      <c r="U16" s="3"/>
      <c r="V16" s="3"/>
    </row>
    <row r="17" spans="2:22" ht="12.75" customHeight="1">
      <c r="B17" s="38" t="s">
        <v>279</v>
      </c>
      <c r="C17" s="41">
        <v>105</v>
      </c>
      <c r="D17" s="44">
        <v>-137</v>
      </c>
      <c r="E17" s="44">
        <v>-64</v>
      </c>
      <c r="F17" s="44">
        <v>-76</v>
      </c>
      <c r="G17" s="110"/>
      <c r="H17" s="44">
        <v>-229.9</v>
      </c>
      <c r="I17" s="41">
        <v>-36.900000000000006</v>
      </c>
      <c r="J17" s="146">
        <v>-73.44000000000005</v>
      </c>
      <c r="K17" s="44">
        <v>-59.1</v>
      </c>
      <c r="L17" s="44">
        <v>-61</v>
      </c>
      <c r="M17" s="4"/>
      <c r="N17" s="4"/>
      <c r="O17" s="4"/>
      <c r="P17" s="4"/>
      <c r="Q17" s="4"/>
      <c r="R17" s="4"/>
      <c r="S17" s="21"/>
      <c r="T17" s="3"/>
      <c r="U17" s="3"/>
      <c r="V17" s="3"/>
    </row>
    <row r="18" spans="2:22" ht="13.5" customHeight="1" thickBot="1">
      <c r="B18" s="74" t="s">
        <v>280</v>
      </c>
      <c r="C18" s="75">
        <v>-1247</v>
      </c>
      <c r="D18" s="77">
        <v>-608</v>
      </c>
      <c r="E18" s="77">
        <v>-590</v>
      </c>
      <c r="F18" s="77">
        <v>-924</v>
      </c>
      <c r="G18" s="218"/>
      <c r="H18" s="77">
        <v>-2638</v>
      </c>
      <c r="I18" s="75">
        <v>-817</v>
      </c>
      <c r="J18" s="197">
        <v>-445</v>
      </c>
      <c r="K18" s="77">
        <v>-551</v>
      </c>
      <c r="L18" s="77">
        <v>-825</v>
      </c>
      <c r="M18" s="4"/>
      <c r="N18" s="4"/>
      <c r="O18" s="4"/>
      <c r="P18" s="4"/>
      <c r="Q18" s="4"/>
      <c r="R18" s="4"/>
      <c r="S18" s="21"/>
      <c r="T18" s="3"/>
      <c r="U18" s="3"/>
      <c r="V18" s="3"/>
    </row>
    <row r="19" spans="2:22" ht="13.5" customHeight="1" thickBot="1">
      <c r="B19" s="74" t="s">
        <v>91</v>
      </c>
      <c r="C19" s="245">
        <v>522</v>
      </c>
      <c r="D19" s="77">
        <v>-21</v>
      </c>
      <c r="E19" s="77">
        <v>170</v>
      </c>
      <c r="F19" s="77">
        <v>463</v>
      </c>
      <c r="G19" s="218"/>
      <c r="H19" s="114">
        <v>930</v>
      </c>
      <c r="I19" s="245">
        <v>362</v>
      </c>
      <c r="J19" s="275">
        <v>35</v>
      </c>
      <c r="K19" s="114">
        <v>117</v>
      </c>
      <c r="L19" s="77">
        <v>416</v>
      </c>
      <c r="V19" s="3"/>
    </row>
    <row r="20" spans="2:22" ht="13.5" customHeight="1" thickBot="1">
      <c r="B20" s="74" t="s">
        <v>93</v>
      </c>
      <c r="C20" s="245">
        <v>-4</v>
      </c>
      <c r="D20" s="77">
        <v>-114</v>
      </c>
      <c r="E20" s="77">
        <v>-1</v>
      </c>
      <c r="F20" s="77">
        <v>174</v>
      </c>
      <c r="G20" s="218"/>
      <c r="H20" s="114">
        <v>135</v>
      </c>
      <c r="I20" s="245">
        <v>86</v>
      </c>
      <c r="J20" s="275">
        <v>-52</v>
      </c>
      <c r="K20" s="114">
        <v>-47</v>
      </c>
      <c r="L20" s="77">
        <v>148</v>
      </c>
      <c r="U20" s="3"/>
      <c r="V20" s="3"/>
    </row>
    <row r="21" spans="2:22" ht="15.75" customHeight="1">
      <c r="B21" s="38"/>
      <c r="C21" s="182"/>
      <c r="D21" s="182"/>
      <c r="E21" s="182"/>
      <c r="F21" s="182"/>
      <c r="H21" s="38"/>
      <c r="I21" s="38"/>
      <c r="J21" s="38"/>
      <c r="K21" s="49"/>
      <c r="L21" s="110"/>
      <c r="U21" s="3"/>
      <c r="V21" s="3"/>
    </row>
    <row r="22" spans="2:22" ht="15.75" customHeight="1">
      <c r="B22" s="38"/>
      <c r="C22" s="182"/>
      <c r="D22" s="182"/>
      <c r="E22" s="182"/>
      <c r="F22" s="182"/>
      <c r="G22" s="226"/>
      <c r="H22" s="38"/>
      <c r="I22" s="38"/>
      <c r="J22" s="38"/>
      <c r="K22" s="38"/>
      <c r="L22" s="38"/>
      <c r="U22" s="3"/>
      <c r="V22" s="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P2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102.421875" style="1" customWidth="1"/>
    <col min="3" max="5" width="20.7109375" style="1" customWidth="1"/>
    <col min="6" max="6" width="20.7109375" style="116" customWidth="1"/>
    <col min="7" max="7" width="10.7109375" style="127" customWidth="1"/>
    <col min="8" max="12" width="20.7109375" style="1" customWidth="1"/>
    <col min="13" max="16384" width="9.140625" style="1" customWidth="1"/>
  </cols>
  <sheetData>
    <row r="1" spans="2:12" ht="23.25" customHeight="1">
      <c r="B1" s="33" t="s">
        <v>105</v>
      </c>
      <c r="C1" s="33"/>
      <c r="D1" s="33"/>
      <c r="E1" s="33"/>
      <c r="F1" s="33"/>
      <c r="G1" s="223"/>
      <c r="H1" s="33"/>
      <c r="I1" s="33"/>
      <c r="J1" s="33"/>
      <c r="K1" s="33"/>
      <c r="L1" s="33"/>
    </row>
    <row r="2" spans="2:12" ht="15.75" customHeight="1">
      <c r="B2" s="34"/>
      <c r="C2" s="34"/>
      <c r="D2" s="35"/>
      <c r="E2" s="35"/>
      <c r="F2" s="35"/>
      <c r="G2" s="224"/>
      <c r="H2" s="35"/>
      <c r="I2" s="35"/>
      <c r="J2" s="35"/>
      <c r="K2" s="35"/>
      <c r="L2" s="35"/>
    </row>
    <row r="3" spans="2:12" ht="12.75">
      <c r="B3" s="2"/>
      <c r="C3" s="2"/>
      <c r="D3" s="2"/>
      <c r="E3" s="2"/>
      <c r="F3" s="120"/>
      <c r="G3" s="225"/>
      <c r="H3" s="2"/>
      <c r="I3" s="2"/>
      <c r="J3" s="2"/>
      <c r="K3" s="120"/>
      <c r="L3" s="2"/>
    </row>
    <row r="4" spans="2:12" ht="75.75" customHeight="1">
      <c r="B4" s="69" t="s">
        <v>289</v>
      </c>
      <c r="C4" s="71" t="s">
        <v>76</v>
      </c>
      <c r="D4" s="107" t="s">
        <v>75</v>
      </c>
      <c r="E4" s="107" t="s">
        <v>72</v>
      </c>
      <c r="F4" s="107" t="s">
        <v>71</v>
      </c>
      <c r="G4" s="221"/>
      <c r="H4" s="107">
        <v>2020</v>
      </c>
      <c r="I4" s="71" t="s">
        <v>68</v>
      </c>
      <c r="J4" s="202" t="s">
        <v>66</v>
      </c>
      <c r="K4" s="107" t="s">
        <v>62</v>
      </c>
      <c r="L4" s="107" t="s">
        <v>60</v>
      </c>
    </row>
    <row r="5" spans="2:12" ht="12" customHeight="1">
      <c r="B5" s="67"/>
      <c r="C5" s="157" t="s">
        <v>100</v>
      </c>
      <c r="D5" s="220" t="s">
        <v>100</v>
      </c>
      <c r="E5" s="220" t="s">
        <v>100</v>
      </c>
      <c r="F5" s="220" t="s">
        <v>100</v>
      </c>
      <c r="G5" s="67"/>
      <c r="H5" s="220" t="s">
        <v>100</v>
      </c>
      <c r="I5" s="157" t="s">
        <v>100</v>
      </c>
      <c r="J5" s="220" t="s">
        <v>100</v>
      </c>
      <c r="K5" s="220" t="s">
        <v>100</v>
      </c>
      <c r="L5" s="220" t="s">
        <v>100</v>
      </c>
    </row>
    <row r="6" spans="2:12" ht="12" customHeight="1" thickBot="1">
      <c r="B6" s="100"/>
      <c r="C6" s="101"/>
      <c r="D6" s="103"/>
      <c r="E6" s="103"/>
      <c r="F6" s="103"/>
      <c r="G6" s="67"/>
      <c r="H6" s="100"/>
      <c r="I6" s="244"/>
      <c r="J6" s="198"/>
      <c r="K6" s="100"/>
      <c r="L6" s="103"/>
    </row>
    <row r="7" spans="2:12" ht="12.75" customHeight="1">
      <c r="B7" s="38" t="s">
        <v>272</v>
      </c>
      <c r="C7" s="41">
        <v>32</v>
      </c>
      <c r="D7" s="44">
        <v>35</v>
      </c>
      <c r="E7" s="44">
        <v>38</v>
      </c>
      <c r="F7" s="44">
        <v>12</v>
      </c>
      <c r="G7" s="110"/>
      <c r="H7" s="44">
        <v>146</v>
      </c>
      <c r="I7" s="41">
        <v>49</v>
      </c>
      <c r="J7" s="146">
        <v>35</v>
      </c>
      <c r="K7" s="44">
        <v>36</v>
      </c>
      <c r="L7" s="44">
        <v>26</v>
      </c>
    </row>
    <row r="8" spans="2:16" ht="12.75" customHeight="1">
      <c r="B8" s="38" t="s">
        <v>273</v>
      </c>
      <c r="C8" s="41">
        <v>114</v>
      </c>
      <c r="D8" s="44">
        <v>98</v>
      </c>
      <c r="E8" s="44">
        <v>127</v>
      </c>
      <c r="F8" s="44">
        <v>101</v>
      </c>
      <c r="G8" s="110"/>
      <c r="H8" s="44">
        <v>338</v>
      </c>
      <c r="I8" s="41">
        <v>76</v>
      </c>
      <c r="J8" s="146">
        <v>83</v>
      </c>
      <c r="K8" s="44">
        <v>94</v>
      </c>
      <c r="L8" s="44">
        <v>85</v>
      </c>
      <c r="P8" s="3"/>
    </row>
    <row r="9" spans="2:16" ht="13.5" customHeight="1" thickBot="1">
      <c r="B9" s="74" t="s">
        <v>274</v>
      </c>
      <c r="C9" s="75">
        <v>146</v>
      </c>
      <c r="D9" s="77">
        <v>133</v>
      </c>
      <c r="E9" s="77">
        <v>165</v>
      </c>
      <c r="F9" s="77">
        <v>113</v>
      </c>
      <c r="G9" s="218"/>
      <c r="H9" s="77">
        <v>484</v>
      </c>
      <c r="I9" s="75">
        <v>125</v>
      </c>
      <c r="J9" s="197">
        <v>118</v>
      </c>
      <c r="K9" s="77">
        <v>130</v>
      </c>
      <c r="L9" s="77">
        <v>111</v>
      </c>
      <c r="P9" s="3"/>
    </row>
    <row r="10" spans="2:16" ht="12.75" customHeight="1">
      <c r="B10" s="38" t="s">
        <v>92</v>
      </c>
      <c r="C10" s="41">
        <v>-20</v>
      </c>
      <c r="D10" s="44">
        <v>-18</v>
      </c>
      <c r="E10" s="44">
        <v>-17</v>
      </c>
      <c r="F10" s="44">
        <v>-16</v>
      </c>
      <c r="G10" s="110"/>
      <c r="H10" s="44">
        <v>-64</v>
      </c>
      <c r="I10" s="41">
        <v>-21</v>
      </c>
      <c r="J10" s="146">
        <v>-14</v>
      </c>
      <c r="K10" s="44">
        <v>-14</v>
      </c>
      <c r="L10" s="44">
        <v>-15</v>
      </c>
      <c r="M10" s="21"/>
      <c r="N10" s="3"/>
      <c r="O10" s="3"/>
      <c r="P10" s="3"/>
    </row>
    <row r="11" spans="2:16" ht="12.75" customHeight="1">
      <c r="B11" s="38" t="s">
        <v>275</v>
      </c>
      <c r="C11" s="41">
        <v>-16</v>
      </c>
      <c r="D11" s="44">
        <v>21</v>
      </c>
      <c r="E11" s="44">
        <v>-8</v>
      </c>
      <c r="F11" s="44">
        <v>-13</v>
      </c>
      <c r="G11" s="110"/>
      <c r="H11" s="44">
        <v>-55.8</v>
      </c>
      <c r="I11" s="41">
        <v>-21.799999999999997</v>
      </c>
      <c r="J11" s="146">
        <v>-19</v>
      </c>
      <c r="K11" s="44">
        <v>-6</v>
      </c>
      <c r="L11" s="44">
        <v>-9</v>
      </c>
      <c r="M11" s="21"/>
      <c r="N11" s="3"/>
      <c r="O11" s="3"/>
      <c r="P11" s="3"/>
    </row>
    <row r="12" spans="2:16" ht="12.75" customHeight="1">
      <c r="B12" s="38" t="s">
        <v>276</v>
      </c>
      <c r="C12" s="41">
        <v>-93</v>
      </c>
      <c r="D12" s="44">
        <v>151</v>
      </c>
      <c r="E12" s="44">
        <v>-76</v>
      </c>
      <c r="F12" s="44">
        <v>-75</v>
      </c>
      <c r="G12" s="110"/>
      <c r="H12" s="44">
        <v>-301.3</v>
      </c>
      <c r="I12" s="41">
        <v>-87.30000000000001</v>
      </c>
      <c r="J12" s="146">
        <v>-72</v>
      </c>
      <c r="K12" s="44">
        <v>-72</v>
      </c>
      <c r="L12" s="44">
        <v>-70</v>
      </c>
      <c r="M12" s="21"/>
      <c r="N12" s="3"/>
      <c r="O12" s="3"/>
      <c r="P12" s="3"/>
    </row>
    <row r="13" spans="2:16" ht="12.75" customHeight="1">
      <c r="B13" s="38" t="s">
        <v>277</v>
      </c>
      <c r="C13" s="41">
        <v>-93</v>
      </c>
      <c r="D13" s="44">
        <v>120</v>
      </c>
      <c r="E13" s="44">
        <v>-71</v>
      </c>
      <c r="F13" s="44">
        <v>-49</v>
      </c>
      <c r="G13" s="110"/>
      <c r="H13" s="44">
        <v>-253.5405550799999</v>
      </c>
      <c r="I13" s="41">
        <v>-84.5</v>
      </c>
      <c r="J13" s="146">
        <v>-59</v>
      </c>
      <c r="K13" s="44">
        <v>-58.17</v>
      </c>
      <c r="L13" s="44">
        <v>-52</v>
      </c>
      <c r="M13" s="21"/>
      <c r="N13" s="3"/>
      <c r="O13" s="3"/>
      <c r="P13" s="3"/>
    </row>
    <row r="14" spans="2:16" ht="12.75" customHeight="1">
      <c r="B14" s="38" t="s">
        <v>85</v>
      </c>
      <c r="C14" s="41">
        <v>0</v>
      </c>
      <c r="D14" s="44">
        <v>0</v>
      </c>
      <c r="E14" s="44">
        <v>0</v>
      </c>
      <c r="F14" s="44">
        <v>0</v>
      </c>
      <c r="G14" s="110"/>
      <c r="H14" s="44">
        <v>0</v>
      </c>
      <c r="I14" s="41">
        <v>0</v>
      </c>
      <c r="J14" s="146">
        <v>0</v>
      </c>
      <c r="K14" s="44">
        <v>0</v>
      </c>
      <c r="L14" s="44">
        <v>0</v>
      </c>
      <c r="M14" s="21"/>
      <c r="N14" s="3"/>
      <c r="O14" s="3"/>
      <c r="P14" s="3"/>
    </row>
    <row r="15" spans="2:16" ht="12.75" customHeight="1">
      <c r="B15" s="38" t="s">
        <v>90</v>
      </c>
      <c r="C15" s="41">
        <v>-1</v>
      </c>
      <c r="D15" s="44">
        <v>27</v>
      </c>
      <c r="E15" s="44">
        <v>-32</v>
      </c>
      <c r="F15" s="44">
        <v>5</v>
      </c>
      <c r="G15" s="110"/>
      <c r="H15" s="44">
        <v>-86.86535086999999</v>
      </c>
      <c r="I15" s="41">
        <v>-87.1</v>
      </c>
      <c r="J15" s="146">
        <v>0</v>
      </c>
      <c r="K15" s="44">
        <v>0</v>
      </c>
      <c r="L15" s="44">
        <v>0</v>
      </c>
      <c r="M15" s="21"/>
      <c r="N15" s="3"/>
      <c r="O15" s="3"/>
      <c r="P15" s="3"/>
    </row>
    <row r="16" spans="2:16" ht="12.75" customHeight="1">
      <c r="B16" s="38" t="s">
        <v>278</v>
      </c>
      <c r="C16" s="41">
        <v>3</v>
      </c>
      <c r="D16" s="44">
        <v>22</v>
      </c>
      <c r="E16" s="44">
        <v>3</v>
      </c>
      <c r="F16" s="44">
        <v>-25</v>
      </c>
      <c r="G16" s="110"/>
      <c r="H16" s="44">
        <v>32.9</v>
      </c>
      <c r="I16" s="41">
        <v>3.8999999999999986</v>
      </c>
      <c r="J16" s="146">
        <v>4</v>
      </c>
      <c r="K16" s="44">
        <v>8</v>
      </c>
      <c r="L16" s="44">
        <v>17</v>
      </c>
      <c r="M16" s="21"/>
      <c r="N16" s="3"/>
      <c r="O16" s="3"/>
      <c r="P16" s="3"/>
    </row>
    <row r="17" spans="2:16" ht="12.75" customHeight="1">
      <c r="B17" s="38" t="s">
        <v>279</v>
      </c>
      <c r="C17" s="41">
        <v>-41</v>
      </c>
      <c r="D17" s="44">
        <v>-46</v>
      </c>
      <c r="E17" s="44">
        <v>-48</v>
      </c>
      <c r="F17" s="44">
        <v>144</v>
      </c>
      <c r="G17" s="110"/>
      <c r="H17" s="44">
        <v>-365.6</v>
      </c>
      <c r="I17" s="41">
        <v>-103.60000000000002</v>
      </c>
      <c r="J17" s="146">
        <v>-149.17000000000002</v>
      </c>
      <c r="K17" s="44">
        <v>-48.83</v>
      </c>
      <c r="L17" s="44">
        <v>-63</v>
      </c>
      <c r="M17" s="21"/>
      <c r="N17" s="3"/>
      <c r="O17" s="3"/>
      <c r="P17" s="3"/>
    </row>
    <row r="18" spans="2:16" ht="13.5" customHeight="1" thickBot="1">
      <c r="B18" s="74" t="s">
        <v>280</v>
      </c>
      <c r="C18" s="75">
        <v>-261</v>
      </c>
      <c r="D18" s="77">
        <v>277</v>
      </c>
      <c r="E18" s="77">
        <v>-249</v>
      </c>
      <c r="F18" s="77">
        <v>-29</v>
      </c>
      <c r="G18" s="218"/>
      <c r="H18" s="77">
        <v>-1094</v>
      </c>
      <c r="I18" s="75">
        <v>-401</v>
      </c>
      <c r="J18" s="197">
        <v>-309.3</v>
      </c>
      <c r="K18" s="77">
        <v>-191</v>
      </c>
      <c r="L18" s="77">
        <v>-192.2</v>
      </c>
      <c r="M18" s="21"/>
      <c r="N18" s="3"/>
      <c r="O18" s="3"/>
      <c r="P18" s="3"/>
    </row>
    <row r="19" spans="2:16" ht="13.5" customHeight="1" thickBot="1">
      <c r="B19" s="74" t="s">
        <v>91</v>
      </c>
      <c r="C19" s="245">
        <v>-95</v>
      </c>
      <c r="D19" s="77">
        <v>-61</v>
      </c>
      <c r="E19" s="77">
        <v>-66</v>
      </c>
      <c r="F19" s="77">
        <v>100</v>
      </c>
      <c r="G19" s="218"/>
      <c r="H19" s="114">
        <v>-546</v>
      </c>
      <c r="I19" s="245">
        <v>-255</v>
      </c>
      <c r="J19" s="275">
        <v>-177.4</v>
      </c>
      <c r="K19" s="114">
        <v>-47</v>
      </c>
      <c r="L19" s="77">
        <v>-66.2</v>
      </c>
      <c r="P19" s="3"/>
    </row>
    <row r="20" spans="2:16" ht="13.5" customHeight="1" thickBot="1">
      <c r="B20" s="74" t="s">
        <v>93</v>
      </c>
      <c r="C20" s="245">
        <v>-115</v>
      </c>
      <c r="D20" s="77">
        <v>-79</v>
      </c>
      <c r="E20" s="77">
        <v>-83</v>
      </c>
      <c r="F20" s="77">
        <v>84</v>
      </c>
      <c r="G20" s="218"/>
      <c r="H20" s="114">
        <v>-610</v>
      </c>
      <c r="I20" s="245">
        <v>-276</v>
      </c>
      <c r="J20" s="275">
        <v>-191.4</v>
      </c>
      <c r="K20" s="114">
        <v>-61</v>
      </c>
      <c r="L20" s="77">
        <v>-81.2</v>
      </c>
      <c r="O20" s="3"/>
      <c r="P20" s="3"/>
    </row>
    <row r="21" spans="2:16" ht="15.75" customHeight="1">
      <c r="B21" s="49"/>
      <c r="C21" s="49"/>
      <c r="D21" s="49"/>
      <c r="E21" s="49"/>
      <c r="F21" s="182"/>
      <c r="H21" s="49"/>
      <c r="I21" s="49"/>
      <c r="J21" s="49"/>
      <c r="K21" s="49"/>
      <c r="L21" s="247"/>
      <c r="O21" s="3"/>
      <c r="P21" s="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EQ56"/>
  <sheetViews>
    <sheetView showGridLines="0" zoomScale="90" zoomScaleNormal="90" zoomScalePageLayoutView="0" workbookViewId="0" topLeftCell="A1">
      <pane xSplit="2" ySplit="6" topLeftCell="C7" activePane="bottomRight" state="frozen"/>
      <selection pane="topLeft" activeCell="C7" sqref="C7:C15"/>
      <selection pane="topRight" activeCell="C7" sqref="C7:C15"/>
      <selection pane="bottomLeft" activeCell="C7" sqref="C7:C15"/>
      <selection pane="bottomRight" activeCell="A1" sqref="A1"/>
    </sheetView>
  </sheetViews>
  <sheetFormatPr defaultColWidth="9.140625" defaultRowHeight="12.75"/>
  <cols>
    <col min="1" max="1" width="1.28515625" style="1" customWidth="1"/>
    <col min="2" max="2" width="87.7109375" style="1" customWidth="1"/>
    <col min="3" max="56" width="20.7109375" style="1" customWidth="1"/>
    <col min="57" max="16384" width="9.140625" style="1" customWidth="1"/>
  </cols>
  <sheetData>
    <row r="1" spans="2:18" ht="23.25" customHeight="1">
      <c r="B1" s="33" t="s">
        <v>105</v>
      </c>
      <c r="C1" s="33"/>
      <c r="D1" s="33"/>
      <c r="E1" s="33"/>
      <c r="F1" s="33"/>
      <c r="G1" s="33"/>
      <c r="H1" s="33"/>
      <c r="I1" s="33"/>
      <c r="J1" s="33"/>
      <c r="K1" s="33"/>
      <c r="L1" s="33"/>
      <c r="M1" s="33"/>
      <c r="N1" s="33"/>
      <c r="O1" s="33"/>
      <c r="P1" s="33"/>
      <c r="Q1" s="33"/>
      <c r="R1" s="33"/>
    </row>
    <row r="2" spans="2:56" ht="15.75" customHeight="1">
      <c r="B2" s="68"/>
      <c r="C2" s="68"/>
      <c r="D2" s="68"/>
      <c r="E2" s="68"/>
      <c r="F2" s="68"/>
      <c r="G2" s="68"/>
      <c r="H2" s="68"/>
      <c r="I2" s="68"/>
      <c r="J2" s="68"/>
      <c r="K2" s="68"/>
      <c r="L2" s="159"/>
      <c r="M2" s="159"/>
      <c r="N2" s="159"/>
      <c r="O2" s="159"/>
      <c r="P2" s="159"/>
      <c r="Q2" s="159"/>
      <c r="R2" s="159"/>
      <c r="S2" s="159"/>
      <c r="T2" s="159"/>
      <c r="U2" s="159"/>
      <c r="V2" s="159"/>
      <c r="W2" s="159"/>
      <c r="X2" s="159"/>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row>
    <row r="3" spans="2:18" ht="12.75">
      <c r="B3" s="2"/>
      <c r="C3" s="2"/>
      <c r="D3" s="2"/>
      <c r="E3" s="138"/>
      <c r="F3" s="138"/>
      <c r="G3" s="138"/>
      <c r="H3" s="138"/>
      <c r="I3" s="138"/>
      <c r="J3" s="138"/>
      <c r="K3" s="2"/>
      <c r="L3" s="2"/>
      <c r="M3" s="2"/>
      <c r="N3" s="2"/>
      <c r="O3" s="2"/>
      <c r="P3" s="2"/>
      <c r="Q3" s="2"/>
      <c r="R3" s="2"/>
    </row>
    <row r="4" spans="2:56" ht="75.75" customHeight="1">
      <c r="B4" s="69" t="s">
        <v>299</v>
      </c>
      <c r="C4" s="71" t="s">
        <v>76</v>
      </c>
      <c r="D4" s="107" t="s">
        <v>75</v>
      </c>
      <c r="E4" s="107" t="s">
        <v>72</v>
      </c>
      <c r="F4" s="107" t="s">
        <v>71</v>
      </c>
      <c r="G4" s="107">
        <v>2020</v>
      </c>
      <c r="H4" s="71" t="s">
        <v>68</v>
      </c>
      <c r="I4" s="202" t="s">
        <v>66</v>
      </c>
      <c r="J4" s="107" t="s">
        <v>62</v>
      </c>
      <c r="K4" s="107" t="s">
        <v>60</v>
      </c>
      <c r="L4" s="107">
        <v>2019</v>
      </c>
      <c r="M4" s="107" t="s">
        <v>59</v>
      </c>
      <c r="N4" s="107" t="s">
        <v>58</v>
      </c>
      <c r="O4" s="71" t="s">
        <v>56</v>
      </c>
      <c r="P4" s="107" t="s">
        <v>55</v>
      </c>
      <c r="Q4" s="107">
        <v>2018</v>
      </c>
      <c r="R4" s="107" t="s">
        <v>54</v>
      </c>
      <c r="S4" s="107" t="s">
        <v>48</v>
      </c>
      <c r="T4" s="107" t="s">
        <v>47</v>
      </c>
      <c r="U4" s="107" t="s">
        <v>46</v>
      </c>
      <c r="V4" s="107">
        <v>2017</v>
      </c>
      <c r="W4" s="107" t="s">
        <v>45</v>
      </c>
      <c r="X4" s="107" t="s">
        <v>44</v>
      </c>
      <c r="Y4" s="107" t="s">
        <v>41</v>
      </c>
      <c r="Z4" s="107" t="s">
        <v>40</v>
      </c>
      <c r="AA4" s="107">
        <v>2016</v>
      </c>
      <c r="AB4" s="107" t="s">
        <v>33</v>
      </c>
      <c r="AC4" s="107" t="s">
        <v>32</v>
      </c>
      <c r="AD4" s="107" t="s">
        <v>30</v>
      </c>
      <c r="AE4" s="107" t="s">
        <v>29</v>
      </c>
      <c r="AF4" s="73">
        <v>2015</v>
      </c>
      <c r="AG4" s="73" t="s">
        <v>28</v>
      </c>
      <c r="AH4" s="73" t="s">
        <v>27</v>
      </c>
      <c r="AI4" s="73" t="s">
        <v>25</v>
      </c>
      <c r="AJ4" s="73" t="s">
        <v>26</v>
      </c>
      <c r="AK4" s="73">
        <v>2014</v>
      </c>
      <c r="AL4" s="73" t="s">
        <v>22</v>
      </c>
      <c r="AM4" s="73" t="s">
        <v>23</v>
      </c>
      <c r="AN4" s="73" t="s">
        <v>21</v>
      </c>
      <c r="AO4" s="73" t="s">
        <v>19</v>
      </c>
      <c r="AP4" s="73">
        <v>2013</v>
      </c>
      <c r="AQ4" s="73" t="s">
        <v>18</v>
      </c>
      <c r="AR4" s="73" t="s">
        <v>17</v>
      </c>
      <c r="AS4" s="73" t="s">
        <v>15</v>
      </c>
      <c r="AT4" s="73" t="s">
        <v>16</v>
      </c>
      <c r="AU4" s="73">
        <v>2012</v>
      </c>
      <c r="AV4" s="73" t="s">
        <v>9</v>
      </c>
      <c r="AW4" s="73" t="s">
        <v>11</v>
      </c>
      <c r="AX4" s="73" t="s">
        <v>12</v>
      </c>
      <c r="AY4" s="73" t="s">
        <v>8</v>
      </c>
      <c r="AZ4" s="73">
        <v>2011</v>
      </c>
      <c r="BA4" s="73" t="s">
        <v>10</v>
      </c>
      <c r="BB4" s="73" t="s">
        <v>13</v>
      </c>
      <c r="BC4" s="73" t="s">
        <v>14</v>
      </c>
      <c r="BD4" s="73" t="s">
        <v>7</v>
      </c>
    </row>
    <row r="5" spans="2:56" ht="12" customHeight="1">
      <c r="B5" s="67"/>
      <c r="C5" s="99" t="s">
        <v>322</v>
      </c>
      <c r="D5" s="97" t="s">
        <v>322</v>
      </c>
      <c r="E5" s="97" t="s">
        <v>322</v>
      </c>
      <c r="F5" s="97" t="s">
        <v>322</v>
      </c>
      <c r="G5" s="97" t="s">
        <v>322</v>
      </c>
      <c r="H5" s="99" t="s">
        <v>322</v>
      </c>
      <c r="I5" s="97" t="s">
        <v>322</v>
      </c>
      <c r="J5" s="97" t="s">
        <v>322</v>
      </c>
      <c r="K5" s="97" t="s">
        <v>322</v>
      </c>
      <c r="L5" s="97" t="s">
        <v>322</v>
      </c>
      <c r="M5" s="97" t="s">
        <v>322</v>
      </c>
      <c r="N5" s="97" t="s">
        <v>322</v>
      </c>
      <c r="O5" s="99" t="s">
        <v>322</v>
      </c>
      <c r="P5" s="97" t="s">
        <v>322</v>
      </c>
      <c r="Q5" s="97" t="s">
        <v>322</v>
      </c>
      <c r="R5" s="97" t="s">
        <v>322</v>
      </c>
      <c r="S5" s="97" t="s">
        <v>322</v>
      </c>
      <c r="T5" s="97" t="s">
        <v>322</v>
      </c>
      <c r="U5" s="97" t="s">
        <v>322</v>
      </c>
      <c r="V5" s="97" t="s">
        <v>322</v>
      </c>
      <c r="W5" s="97" t="s">
        <v>322</v>
      </c>
      <c r="X5" s="97" t="s">
        <v>322</v>
      </c>
      <c r="Y5" s="97" t="s">
        <v>322</v>
      </c>
      <c r="Z5" s="97" t="s">
        <v>322</v>
      </c>
      <c r="AA5" s="97" t="s">
        <v>322</v>
      </c>
      <c r="AB5" s="97" t="s">
        <v>322</v>
      </c>
      <c r="AC5" s="97" t="s">
        <v>322</v>
      </c>
      <c r="AD5" s="97" t="s">
        <v>322</v>
      </c>
      <c r="AE5" s="97" t="s">
        <v>322</v>
      </c>
      <c r="AF5" s="97" t="s">
        <v>322</v>
      </c>
      <c r="AG5" s="97" t="s">
        <v>322</v>
      </c>
      <c r="AH5" s="97" t="s">
        <v>322</v>
      </c>
      <c r="AI5" s="97" t="s">
        <v>322</v>
      </c>
      <c r="AJ5" s="97" t="s">
        <v>322</v>
      </c>
      <c r="AK5" s="97" t="s">
        <v>322</v>
      </c>
      <c r="AL5" s="97" t="s">
        <v>322</v>
      </c>
      <c r="AM5" s="97" t="s">
        <v>322</v>
      </c>
      <c r="AN5" s="97" t="s">
        <v>322</v>
      </c>
      <c r="AO5" s="97" t="s">
        <v>322</v>
      </c>
      <c r="AP5" s="97" t="s">
        <v>322</v>
      </c>
      <c r="AQ5" s="97" t="s">
        <v>322</v>
      </c>
      <c r="AR5" s="97" t="s">
        <v>322</v>
      </c>
      <c r="AS5" s="97" t="s">
        <v>322</v>
      </c>
      <c r="AT5" s="97" t="s">
        <v>322</v>
      </c>
      <c r="AU5" s="97" t="s">
        <v>322</v>
      </c>
      <c r="AV5" s="97" t="s">
        <v>322</v>
      </c>
      <c r="AW5" s="97" t="s">
        <v>322</v>
      </c>
      <c r="AX5" s="97" t="s">
        <v>322</v>
      </c>
      <c r="AY5" s="97" t="s">
        <v>322</v>
      </c>
      <c r="AZ5" s="97" t="s">
        <v>322</v>
      </c>
      <c r="BA5" s="97" t="s">
        <v>322</v>
      </c>
      <c r="BB5" s="97" t="s">
        <v>322</v>
      </c>
      <c r="BC5" s="97" t="s">
        <v>322</v>
      </c>
      <c r="BD5" s="97" t="s">
        <v>322</v>
      </c>
    </row>
    <row r="6" spans="2:56" ht="12" customHeight="1" thickBot="1">
      <c r="B6" s="100"/>
      <c r="C6" s="102"/>
      <c r="D6" s="104"/>
      <c r="E6" s="104"/>
      <c r="F6" s="104"/>
      <c r="G6" s="104"/>
      <c r="H6" s="102"/>
      <c r="I6" s="216"/>
      <c r="J6" s="104"/>
      <c r="K6" s="104"/>
      <c r="L6" s="104"/>
      <c r="M6" s="104"/>
      <c r="N6" s="104"/>
      <c r="O6" s="102"/>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row>
    <row r="7" spans="2:50" ht="12.75">
      <c r="B7" s="80" t="s">
        <v>300</v>
      </c>
      <c r="C7" s="81"/>
      <c r="D7" s="78"/>
      <c r="E7" s="78"/>
      <c r="F7" s="78"/>
      <c r="G7" s="78"/>
      <c r="H7" s="81"/>
      <c r="I7" s="276"/>
      <c r="J7" s="78"/>
      <c r="K7" s="78"/>
      <c r="L7" s="78"/>
      <c r="M7" s="78"/>
      <c r="N7" s="78"/>
      <c r="O7" s="81"/>
      <c r="P7" s="78"/>
      <c r="Q7" s="78"/>
      <c r="R7" s="78"/>
      <c r="S7" s="78"/>
      <c r="T7" s="78"/>
      <c r="U7" s="78"/>
      <c r="V7" s="78"/>
      <c r="W7" s="78"/>
      <c r="X7" s="78"/>
      <c r="Y7" s="3"/>
      <c r="Z7" s="3"/>
      <c r="AA7" s="3"/>
      <c r="AB7" s="3"/>
      <c r="AC7" s="3"/>
      <c r="AD7" s="3"/>
      <c r="AE7" s="3"/>
      <c r="AF7" s="3"/>
      <c r="AG7" s="3"/>
      <c r="AH7" s="3"/>
      <c r="AI7" s="3"/>
      <c r="AJ7" s="3"/>
      <c r="AK7" s="3"/>
      <c r="AX7" s="3"/>
    </row>
    <row r="8" spans="2:147" ht="12.75">
      <c r="B8" s="38" t="s">
        <v>301</v>
      </c>
      <c r="C8" s="51">
        <v>1095.8</v>
      </c>
      <c r="D8" s="52">
        <v>582.3801721655112</v>
      </c>
      <c r="E8" s="52">
        <v>487.2</v>
      </c>
      <c r="F8" s="52">
        <v>539.1</v>
      </c>
      <c r="G8" s="52">
        <v>1815.7</v>
      </c>
      <c r="H8" s="51">
        <v>487.7</v>
      </c>
      <c r="I8" s="150">
        <v>441.4</v>
      </c>
      <c r="J8" s="52">
        <v>442.5</v>
      </c>
      <c r="K8" s="52">
        <v>444.4</v>
      </c>
      <c r="L8" s="52">
        <v>1818.7</v>
      </c>
      <c r="M8" s="52">
        <v>452.2</v>
      </c>
      <c r="N8" s="52">
        <v>450.8</v>
      </c>
      <c r="O8" s="51">
        <v>438.2</v>
      </c>
      <c r="P8" s="52">
        <v>477.5</v>
      </c>
      <c r="Q8" s="52">
        <v>1834.2</v>
      </c>
      <c r="R8" s="52">
        <v>473.3</v>
      </c>
      <c r="S8" s="52">
        <v>435.5</v>
      </c>
      <c r="T8" s="52">
        <v>461.3</v>
      </c>
      <c r="U8" s="52">
        <v>464.2</v>
      </c>
      <c r="V8" s="52">
        <v>1862.75</v>
      </c>
      <c r="W8" s="52">
        <v>461.1</v>
      </c>
      <c r="X8" s="52">
        <v>458.93</v>
      </c>
      <c r="Y8" s="52">
        <v>469.2</v>
      </c>
      <c r="Z8" s="52">
        <v>474.3</v>
      </c>
      <c r="AA8" s="52">
        <v>1918.8000000000002</v>
      </c>
      <c r="AB8" s="52">
        <v>472.9</v>
      </c>
      <c r="AC8" s="52">
        <v>449.4</v>
      </c>
      <c r="AD8" s="52">
        <v>487.1</v>
      </c>
      <c r="AE8" s="52">
        <v>509.4</v>
      </c>
      <c r="AF8" s="52">
        <v>2026.8999999999999</v>
      </c>
      <c r="AG8" s="52">
        <v>503.76</v>
      </c>
      <c r="AH8" s="52">
        <v>515.2</v>
      </c>
      <c r="AI8" s="52">
        <v>506.79999999999995</v>
      </c>
      <c r="AJ8" s="52">
        <v>501</v>
      </c>
      <c r="AK8" s="52">
        <v>1876</v>
      </c>
      <c r="AL8" s="52">
        <v>440.4</v>
      </c>
      <c r="AM8" s="52">
        <v>475.2</v>
      </c>
      <c r="AN8" s="52">
        <v>481.9</v>
      </c>
      <c r="AO8" s="52">
        <v>478.5</v>
      </c>
      <c r="AP8" s="52">
        <v>1890.49</v>
      </c>
      <c r="AQ8" s="52">
        <v>483.1</v>
      </c>
      <c r="AR8" s="52">
        <v>481.19</v>
      </c>
      <c r="AS8" s="52">
        <v>483.5</v>
      </c>
      <c r="AT8" s="52">
        <v>442.7</v>
      </c>
      <c r="AU8" s="52">
        <v>1607.5</v>
      </c>
      <c r="AV8" s="52">
        <v>403.2</v>
      </c>
      <c r="AW8" s="52">
        <v>396.5</v>
      </c>
      <c r="AX8" s="52">
        <v>400.6</v>
      </c>
      <c r="AY8" s="52">
        <v>407.2</v>
      </c>
      <c r="AZ8" s="52">
        <v>1616.4</v>
      </c>
      <c r="BA8" s="52">
        <v>409.1</v>
      </c>
      <c r="BB8" s="52">
        <v>400.3</v>
      </c>
      <c r="BC8" s="52">
        <v>400.9</v>
      </c>
      <c r="BD8" s="52">
        <v>406.1</v>
      </c>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row>
    <row r="9" spans="2:56" ht="12.75">
      <c r="B9" s="38" t="s">
        <v>302</v>
      </c>
      <c r="C9" s="51">
        <v>322.7</v>
      </c>
      <c r="D9" s="52">
        <v>325.61840129420335</v>
      </c>
      <c r="E9" s="52">
        <v>318.8</v>
      </c>
      <c r="F9" s="52">
        <v>316.9</v>
      </c>
      <c r="G9" s="52">
        <v>1337.4</v>
      </c>
      <c r="H9" s="51">
        <v>328.5</v>
      </c>
      <c r="I9" s="150">
        <v>329.6</v>
      </c>
      <c r="J9" s="52">
        <v>336.4</v>
      </c>
      <c r="K9" s="52">
        <v>343.3</v>
      </c>
      <c r="L9" s="52">
        <v>1337.4</v>
      </c>
      <c r="M9" s="52">
        <v>348.10000000000014</v>
      </c>
      <c r="N9" s="52">
        <v>336.6</v>
      </c>
      <c r="O9" s="51">
        <v>326.2</v>
      </c>
      <c r="P9" s="52">
        <v>326.5</v>
      </c>
      <c r="Q9" s="52">
        <v>1296.3</v>
      </c>
      <c r="R9" s="52">
        <v>336.3</v>
      </c>
      <c r="S9" s="52">
        <v>322.6</v>
      </c>
      <c r="T9" s="52">
        <v>313.9</v>
      </c>
      <c r="U9" s="52">
        <v>323.5</v>
      </c>
      <c r="V9" s="52">
        <v>1315.19</v>
      </c>
      <c r="W9" s="52">
        <v>334.6</v>
      </c>
      <c r="X9" s="52">
        <v>324.99</v>
      </c>
      <c r="Y9" s="52">
        <v>327.2</v>
      </c>
      <c r="Z9" s="52">
        <v>328.3</v>
      </c>
      <c r="AA9" s="52">
        <v>1400.6</v>
      </c>
      <c r="AB9" s="52">
        <v>346.6</v>
      </c>
      <c r="AC9" s="52">
        <v>346</v>
      </c>
      <c r="AD9" s="52">
        <v>348.7</v>
      </c>
      <c r="AE9" s="52">
        <v>359.3</v>
      </c>
      <c r="AF9" s="52">
        <v>1454</v>
      </c>
      <c r="AG9" s="52">
        <v>365.66</v>
      </c>
      <c r="AH9" s="52">
        <v>358.9</v>
      </c>
      <c r="AI9" s="52">
        <v>362.2</v>
      </c>
      <c r="AJ9" s="52">
        <v>367.2</v>
      </c>
      <c r="AK9" s="52">
        <v>1457.4</v>
      </c>
      <c r="AL9" s="52">
        <v>367.6</v>
      </c>
      <c r="AM9" s="52">
        <v>361.4</v>
      </c>
      <c r="AN9" s="52">
        <v>361.6</v>
      </c>
      <c r="AO9" s="52">
        <v>366.8</v>
      </c>
      <c r="AP9" s="52">
        <v>1550.49</v>
      </c>
      <c r="AQ9" s="52">
        <v>383.8</v>
      </c>
      <c r="AR9" s="52">
        <v>386.8</v>
      </c>
      <c r="AS9" s="52">
        <v>387.21</v>
      </c>
      <c r="AT9" s="52">
        <v>392.69</v>
      </c>
      <c r="AU9" s="52">
        <v>1607.5</v>
      </c>
      <c r="AV9" s="52">
        <v>403.2</v>
      </c>
      <c r="AW9" s="52">
        <v>396.5</v>
      </c>
      <c r="AX9" s="52">
        <v>400.6</v>
      </c>
      <c r="AY9" s="52">
        <v>407.2</v>
      </c>
      <c r="AZ9" s="52">
        <v>1616.4</v>
      </c>
      <c r="BA9" s="52">
        <v>409.1</v>
      </c>
      <c r="BB9" s="52">
        <v>400.3</v>
      </c>
      <c r="BC9" s="52">
        <v>400.9</v>
      </c>
      <c r="BD9" s="52">
        <v>406.1</v>
      </c>
    </row>
    <row r="10" spans="2:56" ht="12.75">
      <c r="B10" s="38" t="s">
        <v>303</v>
      </c>
      <c r="C10" s="51">
        <v>773</v>
      </c>
      <c r="D10" s="52">
        <v>256.7617708713078</v>
      </c>
      <c r="E10" s="52">
        <v>168.4</v>
      </c>
      <c r="F10" s="52">
        <v>222.2</v>
      </c>
      <c r="G10" s="52">
        <v>478.3</v>
      </c>
      <c r="H10" s="51">
        <v>159.3</v>
      </c>
      <c r="I10" s="150">
        <v>111.8</v>
      </c>
      <c r="J10" s="52">
        <v>106.1</v>
      </c>
      <c r="K10" s="52">
        <v>101.1</v>
      </c>
      <c r="L10" s="52">
        <v>481.3</v>
      </c>
      <c r="M10" s="52">
        <v>104.09999999999997</v>
      </c>
      <c r="N10" s="52">
        <v>114.3</v>
      </c>
      <c r="O10" s="51">
        <v>112</v>
      </c>
      <c r="P10" s="52">
        <v>151</v>
      </c>
      <c r="Q10" s="52">
        <v>537.9</v>
      </c>
      <c r="R10" s="52">
        <v>137</v>
      </c>
      <c r="S10" s="52">
        <v>112.8</v>
      </c>
      <c r="T10" s="52">
        <v>147.4</v>
      </c>
      <c r="U10" s="52">
        <v>140.7</v>
      </c>
      <c r="V10" s="52">
        <v>548.44</v>
      </c>
      <c r="W10" s="52">
        <v>126.42</v>
      </c>
      <c r="X10" s="52">
        <v>133.94</v>
      </c>
      <c r="Y10" s="52">
        <v>142</v>
      </c>
      <c r="Z10" s="52">
        <v>146</v>
      </c>
      <c r="AA10" s="52">
        <v>518.5</v>
      </c>
      <c r="AB10" s="52">
        <v>126.3</v>
      </c>
      <c r="AC10" s="52">
        <v>103.5</v>
      </c>
      <c r="AD10" s="52">
        <v>138.4</v>
      </c>
      <c r="AE10" s="52">
        <v>150.3</v>
      </c>
      <c r="AF10" s="52">
        <v>572.8</v>
      </c>
      <c r="AG10" s="52">
        <v>138.1</v>
      </c>
      <c r="AH10" s="52">
        <v>156.3</v>
      </c>
      <c r="AI10" s="52">
        <v>144.6</v>
      </c>
      <c r="AJ10" s="52">
        <v>133.8</v>
      </c>
      <c r="AK10" s="52">
        <v>418.6</v>
      </c>
      <c r="AL10" s="52">
        <v>72.8</v>
      </c>
      <c r="AM10" s="52">
        <v>113.8</v>
      </c>
      <c r="AN10" s="52">
        <v>120.3</v>
      </c>
      <c r="AO10" s="52">
        <v>111.7</v>
      </c>
      <c r="AP10" s="52">
        <v>340</v>
      </c>
      <c r="AQ10" s="52">
        <v>99.3</v>
      </c>
      <c r="AR10" s="52">
        <v>94.39</v>
      </c>
      <c r="AS10" s="52">
        <v>96.29</v>
      </c>
      <c r="AT10" s="52">
        <v>50.01</v>
      </c>
      <c r="AU10" s="52" t="s">
        <v>31</v>
      </c>
      <c r="AV10" s="52" t="s">
        <v>31</v>
      </c>
      <c r="AW10" s="52" t="s">
        <v>31</v>
      </c>
      <c r="AX10" s="52" t="s">
        <v>31</v>
      </c>
      <c r="AY10" s="52" t="s">
        <v>31</v>
      </c>
      <c r="AZ10" s="52" t="s">
        <v>31</v>
      </c>
      <c r="BA10" s="52" t="s">
        <v>31</v>
      </c>
      <c r="BB10" s="52" t="s">
        <v>31</v>
      </c>
      <c r="BC10" s="52" t="s">
        <v>31</v>
      </c>
      <c r="BD10" s="52" t="s">
        <v>31</v>
      </c>
    </row>
    <row r="11" spans="2:56" ht="12.75">
      <c r="B11" s="38" t="s">
        <v>304</v>
      </c>
      <c r="C11" s="51">
        <v>710.3</v>
      </c>
      <c r="D11" s="52">
        <v>669.3922271235874</v>
      </c>
      <c r="E11" s="52">
        <v>604.4</v>
      </c>
      <c r="F11" s="52">
        <v>705.5</v>
      </c>
      <c r="G11" s="52">
        <v>2704</v>
      </c>
      <c r="H11" s="51">
        <v>730.6</v>
      </c>
      <c r="I11" s="150">
        <v>672.9</v>
      </c>
      <c r="J11" s="52">
        <v>581.5</v>
      </c>
      <c r="K11" s="52">
        <v>719</v>
      </c>
      <c r="L11" s="52">
        <v>2670.6</v>
      </c>
      <c r="M11" s="52">
        <v>720.7</v>
      </c>
      <c r="N11" s="52">
        <v>645.1</v>
      </c>
      <c r="O11" s="51">
        <v>601</v>
      </c>
      <c r="P11" s="52">
        <v>703.8</v>
      </c>
      <c r="Q11" s="52">
        <v>2711.5</v>
      </c>
      <c r="R11" s="52">
        <v>721.7</v>
      </c>
      <c r="S11" s="52">
        <v>659.9</v>
      </c>
      <c r="T11" s="52">
        <v>611.5</v>
      </c>
      <c r="U11" s="52">
        <v>718.4</v>
      </c>
      <c r="V11" s="52">
        <v>2673.92</v>
      </c>
      <c r="W11" s="52">
        <v>730.64</v>
      </c>
      <c r="X11" s="52">
        <v>664.38</v>
      </c>
      <c r="Y11" s="52">
        <v>567</v>
      </c>
      <c r="Z11" s="52">
        <v>711.9</v>
      </c>
      <c r="AA11" s="52">
        <v>2540.4</v>
      </c>
      <c r="AB11" s="52">
        <v>692</v>
      </c>
      <c r="AC11" s="52">
        <v>581.9</v>
      </c>
      <c r="AD11" s="52">
        <v>596.4</v>
      </c>
      <c r="AE11" s="52">
        <v>670</v>
      </c>
      <c r="AF11" s="52">
        <v>2564.4</v>
      </c>
      <c r="AG11" s="52">
        <v>664.48</v>
      </c>
      <c r="AH11" s="52">
        <v>612.49</v>
      </c>
      <c r="AI11" s="52">
        <v>602.14</v>
      </c>
      <c r="AJ11" s="52">
        <v>685.24</v>
      </c>
      <c r="AK11" s="52">
        <v>2627.2</v>
      </c>
      <c r="AL11" s="52">
        <v>691.5</v>
      </c>
      <c r="AM11" s="52">
        <v>581.6</v>
      </c>
      <c r="AN11" s="52">
        <v>650.4</v>
      </c>
      <c r="AO11" s="52">
        <v>703.7</v>
      </c>
      <c r="AP11" s="52">
        <v>2691.8</v>
      </c>
      <c r="AQ11" s="52">
        <v>736.8</v>
      </c>
      <c r="AR11" s="52">
        <v>618.6</v>
      </c>
      <c r="AS11" s="52">
        <v>603.9</v>
      </c>
      <c r="AT11" s="52">
        <v>732.5</v>
      </c>
      <c r="AU11" s="52">
        <v>2709.7</v>
      </c>
      <c r="AV11" s="52">
        <v>706.2</v>
      </c>
      <c r="AW11" s="52">
        <v>647.9</v>
      </c>
      <c r="AX11" s="52">
        <v>625.1</v>
      </c>
      <c r="AY11" s="52">
        <v>730.5</v>
      </c>
      <c r="AZ11" s="52">
        <v>2713.1</v>
      </c>
      <c r="BA11" s="52">
        <v>725.4</v>
      </c>
      <c r="BB11" s="52">
        <v>668.7</v>
      </c>
      <c r="BC11" s="52">
        <v>594.6</v>
      </c>
      <c r="BD11" s="52">
        <v>724.4</v>
      </c>
    </row>
    <row r="12" spans="2:56" ht="12.75">
      <c r="B12" s="38" t="s">
        <v>302</v>
      </c>
      <c r="C12" s="51">
        <v>632</v>
      </c>
      <c r="D12" s="52">
        <v>589.4924707437114</v>
      </c>
      <c r="E12" s="52">
        <v>522.3</v>
      </c>
      <c r="F12" s="52">
        <v>620</v>
      </c>
      <c r="G12" s="52">
        <v>2408.8</v>
      </c>
      <c r="H12" s="51">
        <v>642.2</v>
      </c>
      <c r="I12" s="150">
        <v>591.2</v>
      </c>
      <c r="J12" s="52">
        <v>525.5</v>
      </c>
      <c r="K12" s="52">
        <v>649.9</v>
      </c>
      <c r="L12" s="52">
        <v>2478.1</v>
      </c>
      <c r="M12" s="52">
        <v>668.0999999999999</v>
      </c>
      <c r="N12" s="52">
        <v>593.4</v>
      </c>
      <c r="O12" s="51">
        <v>556</v>
      </c>
      <c r="P12" s="52">
        <v>660.6</v>
      </c>
      <c r="Q12" s="52">
        <v>2511.4</v>
      </c>
      <c r="R12" s="52">
        <v>673.1</v>
      </c>
      <c r="S12" s="52">
        <v>606.1</v>
      </c>
      <c r="T12" s="52">
        <v>558.6</v>
      </c>
      <c r="U12" s="52">
        <v>673.6</v>
      </c>
      <c r="V12" s="52">
        <v>2523.78</v>
      </c>
      <c r="W12" s="52">
        <v>684.04</v>
      </c>
      <c r="X12" s="52">
        <v>626.64</v>
      </c>
      <c r="Y12" s="52">
        <v>532.8</v>
      </c>
      <c r="Z12" s="52">
        <v>680.3</v>
      </c>
      <c r="AA12" s="52">
        <v>2481.5</v>
      </c>
      <c r="AB12" s="52">
        <v>670.1</v>
      </c>
      <c r="AC12" s="52">
        <v>569.6</v>
      </c>
      <c r="AD12" s="52">
        <v>584.5</v>
      </c>
      <c r="AE12" s="52">
        <v>657.3</v>
      </c>
      <c r="AF12" s="52">
        <v>2512.7999999999997</v>
      </c>
      <c r="AG12" s="52">
        <v>651.48</v>
      </c>
      <c r="AH12" s="52">
        <v>600.79</v>
      </c>
      <c r="AI12" s="52">
        <v>588.74</v>
      </c>
      <c r="AJ12" s="52">
        <v>671.84</v>
      </c>
      <c r="AK12" s="52">
        <v>2569.2</v>
      </c>
      <c r="AL12" s="52">
        <v>677.2</v>
      </c>
      <c r="AM12" s="52">
        <v>566.9</v>
      </c>
      <c r="AN12" s="52">
        <v>635.9</v>
      </c>
      <c r="AO12" s="52">
        <v>689.5</v>
      </c>
      <c r="AP12" s="52">
        <v>2666.9</v>
      </c>
      <c r="AQ12" s="52">
        <v>721.8</v>
      </c>
      <c r="AR12" s="52">
        <v>608.7</v>
      </c>
      <c r="AS12" s="52">
        <v>603.9</v>
      </c>
      <c r="AT12" s="52">
        <v>732.5</v>
      </c>
      <c r="AU12" s="52">
        <v>2709.7</v>
      </c>
      <c r="AV12" s="52">
        <v>706.2</v>
      </c>
      <c r="AW12" s="52">
        <v>647.9</v>
      </c>
      <c r="AX12" s="52">
        <v>625.1</v>
      </c>
      <c r="AY12" s="52">
        <v>730.5</v>
      </c>
      <c r="AZ12" s="52">
        <v>2713.1</v>
      </c>
      <c r="BA12" s="52">
        <v>725.4</v>
      </c>
      <c r="BB12" s="52">
        <v>668.7</v>
      </c>
      <c r="BC12" s="52">
        <v>594.6</v>
      </c>
      <c r="BD12" s="52">
        <v>724.4</v>
      </c>
    </row>
    <row r="13" spans="2:56" ht="12.75">
      <c r="B13" s="38" t="s">
        <v>35</v>
      </c>
      <c r="C13" s="51">
        <v>78.3</v>
      </c>
      <c r="D13" s="52">
        <v>79.89975637987604</v>
      </c>
      <c r="E13" s="52">
        <v>82.1</v>
      </c>
      <c r="F13" s="52">
        <v>85.5</v>
      </c>
      <c r="G13" s="52">
        <v>295.1</v>
      </c>
      <c r="H13" s="51">
        <v>88.4</v>
      </c>
      <c r="I13" s="150">
        <v>81.7</v>
      </c>
      <c r="J13" s="52">
        <v>56</v>
      </c>
      <c r="K13" s="52">
        <v>69.1</v>
      </c>
      <c r="L13" s="52">
        <v>192.5</v>
      </c>
      <c r="M13" s="52">
        <v>52.599999999999994</v>
      </c>
      <c r="N13" s="52">
        <v>51.7</v>
      </c>
      <c r="O13" s="51">
        <v>45</v>
      </c>
      <c r="P13" s="52">
        <v>43.2</v>
      </c>
      <c r="Q13" s="52">
        <v>200.1</v>
      </c>
      <c r="R13" s="52">
        <v>48.6</v>
      </c>
      <c r="S13" s="52">
        <v>53.8</v>
      </c>
      <c r="T13" s="52">
        <v>52.9</v>
      </c>
      <c r="U13" s="52">
        <v>44.8</v>
      </c>
      <c r="V13" s="52">
        <v>150.13</v>
      </c>
      <c r="W13" s="52">
        <v>46.6</v>
      </c>
      <c r="X13" s="52">
        <v>37.73</v>
      </c>
      <c r="Y13" s="52">
        <v>34.2</v>
      </c>
      <c r="Z13" s="52">
        <v>31.6</v>
      </c>
      <c r="AA13" s="52">
        <v>58.800000000000004</v>
      </c>
      <c r="AB13" s="52">
        <v>21.9</v>
      </c>
      <c r="AC13" s="52">
        <v>12.3</v>
      </c>
      <c r="AD13" s="52">
        <v>12</v>
      </c>
      <c r="AE13" s="52">
        <v>12.6</v>
      </c>
      <c r="AF13" s="52">
        <v>51.5</v>
      </c>
      <c r="AG13" s="52">
        <v>13</v>
      </c>
      <c r="AH13" s="52">
        <v>11.7</v>
      </c>
      <c r="AI13" s="52">
        <v>13.4</v>
      </c>
      <c r="AJ13" s="52">
        <v>13.4</v>
      </c>
      <c r="AK13" s="52">
        <v>58</v>
      </c>
      <c r="AL13" s="52">
        <v>14.3</v>
      </c>
      <c r="AM13" s="52">
        <v>14.7</v>
      </c>
      <c r="AN13" s="52">
        <v>14.5</v>
      </c>
      <c r="AO13" s="52">
        <v>14.2</v>
      </c>
      <c r="AP13" s="52">
        <v>24.9</v>
      </c>
      <c r="AQ13" s="52">
        <v>15</v>
      </c>
      <c r="AR13" s="52">
        <v>9.9</v>
      </c>
      <c r="AS13" s="52" t="s">
        <v>31</v>
      </c>
      <c r="AT13" s="52" t="s">
        <v>31</v>
      </c>
      <c r="AU13" s="52" t="s">
        <v>31</v>
      </c>
      <c r="AV13" s="52" t="s">
        <v>31</v>
      </c>
      <c r="AW13" s="52" t="s">
        <v>31</v>
      </c>
      <c r="AX13" s="52" t="s">
        <v>31</v>
      </c>
      <c r="AY13" s="52" t="s">
        <v>31</v>
      </c>
      <c r="AZ13" s="52" t="s">
        <v>31</v>
      </c>
      <c r="BA13" s="52" t="s">
        <v>31</v>
      </c>
      <c r="BB13" s="52" t="s">
        <v>31</v>
      </c>
      <c r="BC13" s="52" t="s">
        <v>31</v>
      </c>
      <c r="BD13" s="52" t="s">
        <v>31</v>
      </c>
    </row>
    <row r="14" spans="2:56" ht="13.5" thickBot="1">
      <c r="B14" s="74" t="s">
        <v>305</v>
      </c>
      <c r="C14" s="85">
        <v>1806.1</v>
      </c>
      <c r="D14" s="86">
        <v>1251.7723992890985</v>
      </c>
      <c r="E14" s="86">
        <v>1091.6</v>
      </c>
      <c r="F14" s="86">
        <v>1244.6</v>
      </c>
      <c r="G14" s="86">
        <v>4519.7</v>
      </c>
      <c r="H14" s="85">
        <v>1218.3</v>
      </c>
      <c r="I14" s="277">
        <v>1114.3</v>
      </c>
      <c r="J14" s="86">
        <v>1024</v>
      </c>
      <c r="K14" s="86">
        <v>1163.4</v>
      </c>
      <c r="L14" s="86">
        <v>4489.3</v>
      </c>
      <c r="M14" s="86">
        <v>1172.8999999999996</v>
      </c>
      <c r="N14" s="86">
        <v>1095.9</v>
      </c>
      <c r="O14" s="85">
        <v>1039.2</v>
      </c>
      <c r="P14" s="86">
        <v>1181.3</v>
      </c>
      <c r="Q14" s="86">
        <v>4545.7</v>
      </c>
      <c r="R14" s="86">
        <v>1195</v>
      </c>
      <c r="S14" s="86">
        <v>1095.4</v>
      </c>
      <c r="T14" s="86">
        <v>1072.8</v>
      </c>
      <c r="U14" s="86">
        <v>1182.6</v>
      </c>
      <c r="V14" s="86">
        <v>4536.7</v>
      </c>
      <c r="W14" s="86">
        <v>1191.7</v>
      </c>
      <c r="X14" s="86">
        <v>1123.21</v>
      </c>
      <c r="Y14" s="86">
        <v>1036.2</v>
      </c>
      <c r="Z14" s="86">
        <v>1186.3</v>
      </c>
      <c r="AA14" s="86">
        <v>4458.5</v>
      </c>
      <c r="AB14" s="86">
        <v>1164.9</v>
      </c>
      <c r="AC14" s="86">
        <v>1031.3</v>
      </c>
      <c r="AD14" s="86">
        <v>1083.5</v>
      </c>
      <c r="AE14" s="86">
        <v>1178.9</v>
      </c>
      <c r="AF14" s="86">
        <v>4591.3</v>
      </c>
      <c r="AG14" s="86">
        <v>1168.24</v>
      </c>
      <c r="AH14" s="86">
        <v>1127.7</v>
      </c>
      <c r="AI14" s="86">
        <v>1108.94</v>
      </c>
      <c r="AJ14" s="86">
        <v>1186.24</v>
      </c>
      <c r="AK14" s="86">
        <v>4503.1</v>
      </c>
      <c r="AL14" s="86">
        <v>1131.8</v>
      </c>
      <c r="AM14" s="86">
        <v>1056.8</v>
      </c>
      <c r="AN14" s="86">
        <v>1132.3</v>
      </c>
      <c r="AO14" s="86">
        <v>1182.2</v>
      </c>
      <c r="AP14" s="86">
        <v>4582.29</v>
      </c>
      <c r="AQ14" s="86">
        <v>1219.9</v>
      </c>
      <c r="AR14" s="86">
        <v>1099.79</v>
      </c>
      <c r="AS14" s="86">
        <v>1087.4</v>
      </c>
      <c r="AT14" s="86">
        <v>1175.2</v>
      </c>
      <c r="AU14" s="86">
        <v>4317.2</v>
      </c>
      <c r="AV14" s="86">
        <v>1109.4</v>
      </c>
      <c r="AW14" s="86">
        <v>1044.4</v>
      </c>
      <c r="AX14" s="86">
        <v>1025.7</v>
      </c>
      <c r="AY14" s="86">
        <v>1137.7</v>
      </c>
      <c r="AZ14" s="86">
        <v>4329.5</v>
      </c>
      <c r="BA14" s="86">
        <v>1134.5</v>
      </c>
      <c r="BB14" s="86">
        <v>1069</v>
      </c>
      <c r="BC14" s="86">
        <v>995.5</v>
      </c>
      <c r="BD14" s="86">
        <v>1130.5</v>
      </c>
    </row>
    <row r="15" spans="2:56" ht="12.75">
      <c r="B15" s="38"/>
      <c r="C15" s="53"/>
      <c r="D15" s="54"/>
      <c r="E15" s="54"/>
      <c r="F15" s="54"/>
      <c r="G15" s="54"/>
      <c r="H15" s="53"/>
      <c r="I15" s="278"/>
      <c r="J15" s="54"/>
      <c r="K15" s="54"/>
      <c r="L15" s="54"/>
      <c r="M15" s="54"/>
      <c r="N15" s="54"/>
      <c r="O15" s="53"/>
      <c r="P15" s="54"/>
      <c r="Q15" s="54"/>
      <c r="R15" s="54"/>
      <c r="S15" s="54"/>
      <c r="T15" s="54"/>
      <c r="U15" s="54"/>
      <c r="V15" s="54"/>
      <c r="W15" s="54"/>
      <c r="X15" s="54"/>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2:56" ht="13.5" thickBot="1">
      <c r="B16" s="74" t="s">
        <v>306</v>
      </c>
      <c r="C16" s="85"/>
      <c r="D16" s="86"/>
      <c r="E16" s="86"/>
      <c r="F16" s="86"/>
      <c r="G16" s="86"/>
      <c r="H16" s="85"/>
      <c r="I16" s="277"/>
      <c r="J16" s="86"/>
      <c r="K16" s="86"/>
      <c r="L16" s="86"/>
      <c r="M16" s="86"/>
      <c r="N16" s="86"/>
      <c r="O16" s="85"/>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row>
    <row r="17" spans="2:56" ht="12.75">
      <c r="B17" s="38" t="s">
        <v>301</v>
      </c>
      <c r="C17" s="51">
        <v>9937.5</v>
      </c>
      <c r="D17" s="52">
        <v>5539.349341347429</v>
      </c>
      <c r="E17" s="52">
        <v>6495.8</v>
      </c>
      <c r="F17" s="52">
        <v>10744.8</v>
      </c>
      <c r="G17" s="52">
        <v>29961.7</v>
      </c>
      <c r="H17" s="51">
        <v>8866.1</v>
      </c>
      <c r="I17" s="150">
        <v>5021.7</v>
      </c>
      <c r="J17" s="52">
        <v>5955</v>
      </c>
      <c r="K17" s="52">
        <v>10119.1</v>
      </c>
      <c r="L17" s="52">
        <v>29056.6</v>
      </c>
      <c r="M17" s="52">
        <v>8735</v>
      </c>
      <c r="N17" s="52">
        <v>5175</v>
      </c>
      <c r="O17" s="51">
        <v>5715.5</v>
      </c>
      <c r="P17" s="52">
        <v>9431.2</v>
      </c>
      <c r="Q17" s="52">
        <v>27465.9</v>
      </c>
      <c r="R17" s="52">
        <v>8140.8</v>
      </c>
      <c r="S17" s="52">
        <v>4777.5</v>
      </c>
      <c r="T17" s="52">
        <v>5134</v>
      </c>
      <c r="U17" s="52">
        <v>9413.6</v>
      </c>
      <c r="V17" s="52">
        <v>25291.24</v>
      </c>
      <c r="W17" s="52">
        <v>7603.59</v>
      </c>
      <c r="X17" s="52">
        <v>4298</v>
      </c>
      <c r="Y17" s="52">
        <v>5079</v>
      </c>
      <c r="Z17" s="52">
        <v>8311</v>
      </c>
      <c r="AA17" s="52">
        <v>22894.8</v>
      </c>
      <c r="AB17" s="52">
        <v>6920.5</v>
      </c>
      <c r="AC17" s="52">
        <v>4003.9</v>
      </c>
      <c r="AD17" s="52">
        <v>4410.1</v>
      </c>
      <c r="AE17" s="52">
        <v>7560.3</v>
      </c>
      <c r="AF17" s="52">
        <v>21653.3</v>
      </c>
      <c r="AG17" s="52">
        <v>6184.3</v>
      </c>
      <c r="AH17" s="52">
        <v>3661.5</v>
      </c>
      <c r="AI17" s="52">
        <v>4496.7</v>
      </c>
      <c r="AJ17" s="52">
        <v>7310.8</v>
      </c>
      <c r="AK17" s="52">
        <v>17357.7</v>
      </c>
      <c r="AL17" s="52">
        <v>6469.6</v>
      </c>
      <c r="AM17" s="52">
        <v>3284.3</v>
      </c>
      <c r="AN17" s="52">
        <v>3078.2</v>
      </c>
      <c r="AO17" s="52">
        <v>4525.6</v>
      </c>
      <c r="AP17" s="52">
        <v>15005.62</v>
      </c>
      <c r="AQ17" s="52">
        <v>4132</v>
      </c>
      <c r="AR17" s="52">
        <v>2731.42</v>
      </c>
      <c r="AS17" s="52">
        <v>2964.5</v>
      </c>
      <c r="AT17" s="52">
        <v>5177.7</v>
      </c>
      <c r="AU17" s="52">
        <v>13756.4</v>
      </c>
      <c r="AV17" s="52">
        <v>4070.1</v>
      </c>
      <c r="AW17" s="52">
        <v>2315.2</v>
      </c>
      <c r="AX17" s="52">
        <v>2698.2</v>
      </c>
      <c r="AY17" s="52">
        <v>4672.9</v>
      </c>
      <c r="AZ17" s="52">
        <v>13166.8</v>
      </c>
      <c r="BA17" s="52">
        <v>3871.4</v>
      </c>
      <c r="BB17" s="52">
        <v>2320.7</v>
      </c>
      <c r="BC17" s="52">
        <v>2588.5</v>
      </c>
      <c r="BD17" s="52">
        <v>4386.2</v>
      </c>
    </row>
    <row r="18" spans="2:56" ht="12.75">
      <c r="B18" s="38" t="s">
        <v>307</v>
      </c>
      <c r="C18" s="51">
        <v>2075.6</v>
      </c>
      <c r="D18" s="52">
        <v>1303.0475911651474</v>
      </c>
      <c r="E18" s="52">
        <v>1125</v>
      </c>
      <c r="F18" s="52">
        <v>1513.3</v>
      </c>
      <c r="G18" s="52">
        <v>4446.7</v>
      </c>
      <c r="H18" s="51">
        <v>1251.7</v>
      </c>
      <c r="I18" s="150">
        <v>901.5</v>
      </c>
      <c r="J18" s="52">
        <v>931.4</v>
      </c>
      <c r="K18" s="52">
        <v>1361.9</v>
      </c>
      <c r="L18" s="52">
        <v>5242.5</v>
      </c>
      <c r="M18" s="52">
        <v>1487.4</v>
      </c>
      <c r="N18" s="150">
        <v>1304.6</v>
      </c>
      <c r="O18" s="51">
        <v>1098.9</v>
      </c>
      <c r="P18" s="52">
        <v>1351.6</v>
      </c>
      <c r="Q18" s="150">
        <v>3928.8</v>
      </c>
      <c r="R18" s="150">
        <v>1360</v>
      </c>
      <c r="S18" s="150">
        <v>855.2</v>
      </c>
      <c r="T18" s="150">
        <v>715.7</v>
      </c>
      <c r="U18" s="150">
        <v>998</v>
      </c>
      <c r="V18" s="150">
        <v>2185.69</v>
      </c>
      <c r="W18" s="150">
        <v>602.97</v>
      </c>
      <c r="X18" s="150">
        <v>452</v>
      </c>
      <c r="Y18" s="150">
        <v>482</v>
      </c>
      <c r="Z18" s="150">
        <v>649</v>
      </c>
      <c r="AA18" s="150">
        <v>2510.3100000000004</v>
      </c>
      <c r="AB18" s="150">
        <v>560.6</v>
      </c>
      <c r="AC18" s="52">
        <v>614.2</v>
      </c>
      <c r="AD18" s="52">
        <v>571.31</v>
      </c>
      <c r="AE18" s="52">
        <v>764.2</v>
      </c>
      <c r="AF18" s="52">
        <v>2311</v>
      </c>
      <c r="AG18" s="52">
        <v>647.8</v>
      </c>
      <c r="AH18" s="52">
        <v>639.3</v>
      </c>
      <c r="AI18" s="52">
        <v>501.5</v>
      </c>
      <c r="AJ18" s="52">
        <v>522.4</v>
      </c>
      <c r="AK18" s="52">
        <v>1759.51</v>
      </c>
      <c r="AL18" s="52">
        <v>488.07</v>
      </c>
      <c r="AM18" s="52">
        <v>362.7</v>
      </c>
      <c r="AN18" s="52">
        <v>444.1</v>
      </c>
      <c r="AO18" s="52">
        <v>464.7</v>
      </c>
      <c r="AP18" s="52">
        <v>1382.82</v>
      </c>
      <c r="AQ18" s="52">
        <v>356</v>
      </c>
      <c r="AR18" s="52">
        <v>306.19</v>
      </c>
      <c r="AS18" s="52">
        <v>271.41</v>
      </c>
      <c r="AT18" s="52">
        <v>449.22</v>
      </c>
      <c r="AU18" s="52">
        <v>323.69</v>
      </c>
      <c r="AV18" s="52">
        <v>210.99</v>
      </c>
      <c r="AW18" s="52">
        <v>39.74</v>
      </c>
      <c r="AX18" s="52">
        <v>24.06</v>
      </c>
      <c r="AY18" s="52">
        <v>48.9</v>
      </c>
      <c r="AZ18" s="52" t="s">
        <v>31</v>
      </c>
      <c r="BA18" s="52" t="s">
        <v>31</v>
      </c>
      <c r="BB18" s="52" t="s">
        <v>31</v>
      </c>
      <c r="BC18" s="52" t="s">
        <v>31</v>
      </c>
      <c r="BD18" s="52" t="s">
        <v>31</v>
      </c>
    </row>
    <row r="19" spans="2:56" ht="12.75">
      <c r="B19" s="38" t="s">
        <v>304</v>
      </c>
      <c r="C19" s="51">
        <v>491.9</v>
      </c>
      <c r="D19" s="52">
        <v>330.4295765612468</v>
      </c>
      <c r="E19" s="52">
        <v>403.6</v>
      </c>
      <c r="F19" s="52">
        <v>532.5</v>
      </c>
      <c r="G19" s="52">
        <v>1675.7</v>
      </c>
      <c r="H19" s="51">
        <v>494.6</v>
      </c>
      <c r="I19" s="150">
        <v>357.4</v>
      </c>
      <c r="J19" s="52">
        <v>341.6</v>
      </c>
      <c r="K19" s="52">
        <v>481.7</v>
      </c>
      <c r="L19" s="52">
        <v>1597.5</v>
      </c>
      <c r="M19" s="52">
        <v>447</v>
      </c>
      <c r="N19" s="52">
        <v>349.8</v>
      </c>
      <c r="O19" s="51">
        <v>336</v>
      </c>
      <c r="P19" s="52">
        <v>464.8</v>
      </c>
      <c r="Q19" s="52">
        <v>1578</v>
      </c>
      <c r="R19" s="52">
        <v>442.2</v>
      </c>
      <c r="S19" s="52">
        <v>336.7</v>
      </c>
      <c r="T19" s="52">
        <v>308.2</v>
      </c>
      <c r="U19" s="52">
        <v>490.9</v>
      </c>
      <c r="V19" s="52">
        <v>1495.92</v>
      </c>
      <c r="W19" s="52">
        <v>418.84</v>
      </c>
      <c r="X19" s="52">
        <v>296</v>
      </c>
      <c r="Y19" s="52">
        <v>312</v>
      </c>
      <c r="Z19" s="52">
        <v>469.1</v>
      </c>
      <c r="AA19" s="52">
        <v>1371</v>
      </c>
      <c r="AB19" s="52">
        <v>417.4</v>
      </c>
      <c r="AC19" s="52">
        <v>243.6</v>
      </c>
      <c r="AD19" s="52">
        <v>298.2</v>
      </c>
      <c r="AE19" s="52">
        <v>411.8</v>
      </c>
      <c r="AF19" s="52">
        <v>1295.2</v>
      </c>
      <c r="AG19" s="52">
        <v>354.7</v>
      </c>
      <c r="AH19" s="52">
        <v>260.8</v>
      </c>
      <c r="AI19" s="52">
        <v>285.1</v>
      </c>
      <c r="AJ19" s="52">
        <v>394.6</v>
      </c>
      <c r="AK19" s="52">
        <v>1251.74</v>
      </c>
      <c r="AL19" s="52">
        <v>334.4</v>
      </c>
      <c r="AM19" s="52">
        <v>271.58</v>
      </c>
      <c r="AN19" s="52">
        <v>271.2</v>
      </c>
      <c r="AO19" s="52">
        <v>374.6</v>
      </c>
      <c r="AP19" s="52">
        <v>1202.45</v>
      </c>
      <c r="AQ19" s="52">
        <v>350.58</v>
      </c>
      <c r="AR19" s="52">
        <v>220.07</v>
      </c>
      <c r="AS19" s="52">
        <v>245.3</v>
      </c>
      <c r="AT19" s="52">
        <v>386.5</v>
      </c>
      <c r="AU19" s="52">
        <v>1156.12</v>
      </c>
      <c r="AV19" s="52">
        <v>335.5</v>
      </c>
      <c r="AW19" s="52">
        <v>215.9</v>
      </c>
      <c r="AX19" s="52">
        <v>232.66</v>
      </c>
      <c r="AY19" s="52">
        <v>372.06</v>
      </c>
      <c r="AZ19" s="52">
        <v>1110.6</v>
      </c>
      <c r="BA19" s="52">
        <v>326.1</v>
      </c>
      <c r="BB19" s="52">
        <v>210.5</v>
      </c>
      <c r="BC19" s="52">
        <v>206.9</v>
      </c>
      <c r="BD19" s="52">
        <v>367.1</v>
      </c>
    </row>
    <row r="20" spans="2:56" ht="12.75">
      <c r="B20" s="80" t="s">
        <v>308</v>
      </c>
      <c r="C20" s="87">
        <v>10429.4</v>
      </c>
      <c r="D20" s="88">
        <v>5869.778917908676</v>
      </c>
      <c r="E20" s="88">
        <v>6899.4</v>
      </c>
      <c r="F20" s="88">
        <v>11277.3</v>
      </c>
      <c r="G20" s="88">
        <v>31637.4</v>
      </c>
      <c r="H20" s="87">
        <v>9360.7</v>
      </c>
      <c r="I20" s="279">
        <v>5379.1</v>
      </c>
      <c r="J20" s="88">
        <v>6296.6</v>
      </c>
      <c r="K20" s="88">
        <v>10600.8</v>
      </c>
      <c r="L20" s="88">
        <v>30654.1</v>
      </c>
      <c r="M20" s="88">
        <v>9182</v>
      </c>
      <c r="N20" s="88">
        <v>5524.7</v>
      </c>
      <c r="O20" s="87">
        <v>6051.4</v>
      </c>
      <c r="P20" s="88">
        <v>9896</v>
      </c>
      <c r="Q20" s="88">
        <v>29043.9</v>
      </c>
      <c r="R20" s="88">
        <v>8582.9</v>
      </c>
      <c r="S20" s="88">
        <v>5114.2</v>
      </c>
      <c r="T20" s="88">
        <v>5442.2</v>
      </c>
      <c r="U20" s="88">
        <v>9904.5</v>
      </c>
      <c r="V20" s="88">
        <v>26787.17</v>
      </c>
      <c r="W20" s="88">
        <v>8022.44</v>
      </c>
      <c r="X20" s="88">
        <v>4594</v>
      </c>
      <c r="Y20" s="88">
        <v>5391</v>
      </c>
      <c r="Z20" s="88">
        <v>8780</v>
      </c>
      <c r="AA20" s="88">
        <v>24265.800000000003</v>
      </c>
      <c r="AB20" s="88">
        <v>7337.9</v>
      </c>
      <c r="AC20" s="88">
        <v>4247.5</v>
      </c>
      <c r="AD20" s="88">
        <v>4708.3</v>
      </c>
      <c r="AE20" s="88">
        <v>7972.1</v>
      </c>
      <c r="AF20" s="88">
        <v>22948.5</v>
      </c>
      <c r="AG20" s="88">
        <v>6539</v>
      </c>
      <c r="AH20" s="88">
        <v>3922.3</v>
      </c>
      <c r="AI20" s="88">
        <v>4781.8</v>
      </c>
      <c r="AJ20" s="88">
        <v>7705.400000000001</v>
      </c>
      <c r="AK20" s="88">
        <v>18609.44</v>
      </c>
      <c r="AL20" s="88">
        <v>6804</v>
      </c>
      <c r="AM20" s="88">
        <v>3555.9</v>
      </c>
      <c r="AN20" s="88">
        <v>3349.4</v>
      </c>
      <c r="AO20" s="88">
        <v>4900.2</v>
      </c>
      <c r="AP20" s="88">
        <v>16208.07</v>
      </c>
      <c r="AQ20" s="88">
        <v>4482.58</v>
      </c>
      <c r="AR20" s="88">
        <v>2951.49</v>
      </c>
      <c r="AS20" s="88">
        <v>3209.8</v>
      </c>
      <c r="AT20" s="88">
        <v>5564.2</v>
      </c>
      <c r="AU20" s="88">
        <v>14912.52</v>
      </c>
      <c r="AV20" s="88">
        <v>4405.6</v>
      </c>
      <c r="AW20" s="88">
        <v>2531.1</v>
      </c>
      <c r="AX20" s="88">
        <v>2930.86</v>
      </c>
      <c r="AY20" s="88">
        <v>5044.96</v>
      </c>
      <c r="AZ20" s="88">
        <v>14277.4</v>
      </c>
      <c r="BA20" s="88">
        <v>4197.5</v>
      </c>
      <c r="BB20" s="88">
        <v>2531.2</v>
      </c>
      <c r="BC20" s="88">
        <v>2795.4</v>
      </c>
      <c r="BD20" s="88">
        <v>4753.3</v>
      </c>
    </row>
    <row r="21" spans="2:56" ht="12.75">
      <c r="B21" s="38"/>
      <c r="C21" s="53"/>
      <c r="D21" s="54"/>
      <c r="E21" s="54"/>
      <c r="F21" s="54"/>
      <c r="G21" s="54"/>
      <c r="H21" s="53"/>
      <c r="I21" s="278"/>
      <c r="J21" s="54"/>
      <c r="K21" s="54"/>
      <c r="L21" s="54"/>
      <c r="M21" s="54"/>
      <c r="N21" s="54"/>
      <c r="O21" s="53"/>
      <c r="P21" s="54"/>
      <c r="Q21" s="54"/>
      <c r="R21" s="54"/>
      <c r="S21" s="54"/>
      <c r="T21" s="54"/>
      <c r="U21" s="54"/>
      <c r="V21" s="54"/>
      <c r="W21" s="54"/>
      <c r="X21" s="54"/>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2:56" ht="13.5" thickBot="1">
      <c r="B22" s="74" t="s">
        <v>309</v>
      </c>
      <c r="C22" s="85"/>
      <c r="D22" s="86"/>
      <c r="E22" s="86"/>
      <c r="F22" s="86"/>
      <c r="G22" s="86"/>
      <c r="H22" s="85"/>
      <c r="I22" s="277"/>
      <c r="J22" s="86"/>
      <c r="K22" s="86"/>
      <c r="L22" s="86"/>
      <c r="M22" s="86"/>
      <c r="N22" s="86"/>
      <c r="O22" s="85"/>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row>
    <row r="23" spans="2:56" ht="12.75">
      <c r="B23" s="38" t="s">
        <v>302</v>
      </c>
      <c r="C23" s="51">
        <v>183.7</v>
      </c>
      <c r="D23" s="52">
        <v>129.29250630422888</v>
      </c>
      <c r="E23" s="52">
        <v>143.7</v>
      </c>
      <c r="F23" s="248">
        <v>180.3</v>
      </c>
      <c r="G23" s="52">
        <v>640.4</v>
      </c>
      <c r="H23" s="51">
        <v>187.8</v>
      </c>
      <c r="I23" s="150">
        <v>140.1</v>
      </c>
      <c r="J23" s="52">
        <v>131.5</v>
      </c>
      <c r="K23" s="52">
        <v>181</v>
      </c>
      <c r="L23" s="52">
        <v>652.4</v>
      </c>
      <c r="M23" s="52">
        <v>182.2</v>
      </c>
      <c r="N23" s="52">
        <v>159</v>
      </c>
      <c r="O23" s="51">
        <v>125.5</v>
      </c>
      <c r="P23" s="52">
        <v>185.7</v>
      </c>
      <c r="Q23" s="52">
        <v>655.7</v>
      </c>
      <c r="R23" s="52">
        <v>179.6</v>
      </c>
      <c r="S23" s="52">
        <v>157.79999999999998</v>
      </c>
      <c r="T23" s="52">
        <v>126.1</v>
      </c>
      <c r="U23" s="52">
        <v>192.4</v>
      </c>
      <c r="V23" s="52">
        <v>647.27</v>
      </c>
      <c r="W23" s="52">
        <v>180.3</v>
      </c>
      <c r="X23" s="52">
        <v>143.96</v>
      </c>
      <c r="Y23" s="52">
        <v>127.4</v>
      </c>
      <c r="Z23" s="52">
        <v>195.6</v>
      </c>
      <c r="AA23" s="52">
        <v>660.1</v>
      </c>
      <c r="AB23" s="52">
        <v>187.51</v>
      </c>
      <c r="AC23" s="52">
        <v>117.23</v>
      </c>
      <c r="AD23" s="52">
        <v>160.06</v>
      </c>
      <c r="AE23" s="52">
        <v>195.26</v>
      </c>
      <c r="AF23" s="52">
        <v>645.54</v>
      </c>
      <c r="AG23" s="52">
        <v>170.82</v>
      </c>
      <c r="AH23" s="52">
        <v>143.43</v>
      </c>
      <c r="AI23" s="52">
        <v>148.43</v>
      </c>
      <c r="AJ23" s="52">
        <v>182.86</v>
      </c>
      <c r="AK23" s="52">
        <v>744.4</v>
      </c>
      <c r="AL23" s="52">
        <v>192</v>
      </c>
      <c r="AM23" s="52">
        <v>162.8</v>
      </c>
      <c r="AN23" s="52">
        <v>165.96</v>
      </c>
      <c r="AO23" s="52">
        <v>223.69</v>
      </c>
      <c r="AP23" s="52">
        <v>723.8</v>
      </c>
      <c r="AQ23" s="52">
        <v>200.7</v>
      </c>
      <c r="AR23" s="52">
        <v>154.2</v>
      </c>
      <c r="AS23" s="52">
        <v>153</v>
      </c>
      <c r="AT23" s="52">
        <v>215.9</v>
      </c>
      <c r="AU23" s="52">
        <v>723.4</v>
      </c>
      <c r="AV23" s="52">
        <v>201.3</v>
      </c>
      <c r="AW23" s="52">
        <v>156.7</v>
      </c>
      <c r="AX23" s="52">
        <v>154.8</v>
      </c>
      <c r="AY23" s="52">
        <v>210.6</v>
      </c>
      <c r="AZ23" s="52">
        <v>681.9</v>
      </c>
      <c r="BA23" s="52">
        <v>200</v>
      </c>
      <c r="BB23" s="52">
        <v>149.7</v>
      </c>
      <c r="BC23" s="52">
        <v>132.2</v>
      </c>
      <c r="BD23" s="52">
        <v>200</v>
      </c>
    </row>
    <row r="24" spans="2:56" ht="12.75">
      <c r="B24" s="38" t="s">
        <v>35</v>
      </c>
      <c r="C24" s="51">
        <v>75.5</v>
      </c>
      <c r="D24" s="52">
        <v>78.23957546755378</v>
      </c>
      <c r="E24" s="52">
        <v>80.4</v>
      </c>
      <c r="F24" s="248">
        <v>83.7</v>
      </c>
      <c r="G24" s="52">
        <v>288.5</v>
      </c>
      <c r="H24" s="51">
        <v>85.5</v>
      </c>
      <c r="I24" s="150">
        <v>78.8</v>
      </c>
      <c r="J24" s="52">
        <v>55.4</v>
      </c>
      <c r="K24" s="227">
        <v>68.8</v>
      </c>
      <c r="L24" s="227">
        <v>191.6</v>
      </c>
      <c r="M24" s="227">
        <v>52.4</v>
      </c>
      <c r="N24" s="52">
        <v>51.4</v>
      </c>
      <c r="O24" s="51">
        <v>44.8</v>
      </c>
      <c r="P24" s="227">
        <v>43</v>
      </c>
      <c r="Q24" s="52">
        <v>198.8</v>
      </c>
      <c r="R24" s="52">
        <v>48.4</v>
      </c>
      <c r="S24" s="52">
        <v>53.4</v>
      </c>
      <c r="T24" s="52">
        <v>52.6</v>
      </c>
      <c r="U24" s="52">
        <v>44.4</v>
      </c>
      <c r="V24" s="52">
        <v>148.54</v>
      </c>
      <c r="W24" s="52">
        <v>46.1</v>
      </c>
      <c r="X24" s="52">
        <v>37.7</v>
      </c>
      <c r="Y24" s="52">
        <v>33.5</v>
      </c>
      <c r="Z24" s="52">
        <v>31.2</v>
      </c>
      <c r="AA24" s="52">
        <v>58.4</v>
      </c>
      <c r="AB24" s="52">
        <v>21.6</v>
      </c>
      <c r="AC24" s="52">
        <v>12.1</v>
      </c>
      <c r="AD24" s="52">
        <v>12.3</v>
      </c>
      <c r="AE24" s="52">
        <v>12.4</v>
      </c>
      <c r="AF24" s="52">
        <v>50.599999999999994</v>
      </c>
      <c r="AG24" s="52">
        <v>12.8</v>
      </c>
      <c r="AH24" s="52">
        <v>11.5</v>
      </c>
      <c r="AI24" s="52">
        <v>13.1</v>
      </c>
      <c r="AJ24" s="52">
        <v>13.2</v>
      </c>
      <c r="AK24" s="52">
        <v>55.9</v>
      </c>
      <c r="AL24" s="52">
        <v>12.8</v>
      </c>
      <c r="AM24" s="52">
        <v>14.4</v>
      </c>
      <c r="AN24" s="52">
        <v>14.5</v>
      </c>
      <c r="AO24" s="52">
        <v>14.2</v>
      </c>
      <c r="AP24" s="52">
        <v>24.9</v>
      </c>
      <c r="AQ24" s="52">
        <v>15</v>
      </c>
      <c r="AR24" s="52">
        <v>9.9</v>
      </c>
      <c r="AS24" s="52" t="s">
        <v>31</v>
      </c>
      <c r="AT24" s="52" t="s">
        <v>31</v>
      </c>
      <c r="AU24" s="52" t="s">
        <v>31</v>
      </c>
      <c r="AV24" s="52" t="s">
        <v>31</v>
      </c>
      <c r="AW24" s="52" t="s">
        <v>31</v>
      </c>
      <c r="AX24" s="52" t="s">
        <v>31</v>
      </c>
      <c r="AY24" s="52" t="s">
        <v>31</v>
      </c>
      <c r="AZ24" s="52" t="s">
        <v>31</v>
      </c>
      <c r="BA24" s="52" t="s">
        <v>31</v>
      </c>
      <c r="BB24" s="52" t="s">
        <v>31</v>
      </c>
      <c r="BC24" s="52" t="s">
        <v>31</v>
      </c>
      <c r="BD24" s="52" t="s">
        <v>31</v>
      </c>
    </row>
    <row r="25" spans="2:56" ht="12.75">
      <c r="B25" s="38"/>
      <c r="C25" s="51"/>
      <c r="D25" s="52"/>
      <c r="E25" s="52"/>
      <c r="F25" s="52"/>
      <c r="G25" s="52"/>
      <c r="H25" s="51"/>
      <c r="I25" s="150"/>
      <c r="J25" s="52"/>
      <c r="K25" s="52"/>
      <c r="L25" s="52"/>
      <c r="M25" s="52"/>
      <c r="N25" s="52"/>
      <c r="O25" s="51"/>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row>
    <row r="26" spans="2:56" ht="13.5" thickBot="1">
      <c r="B26" s="74" t="s">
        <v>310</v>
      </c>
      <c r="C26" s="85"/>
      <c r="D26" s="86"/>
      <c r="E26" s="86"/>
      <c r="F26" s="86"/>
      <c r="G26" s="86"/>
      <c r="H26" s="85"/>
      <c r="I26" s="277"/>
      <c r="J26" s="86"/>
      <c r="K26" s="86"/>
      <c r="L26" s="86"/>
      <c r="M26" s="86"/>
      <c r="N26" s="86"/>
      <c r="O26" s="85"/>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row>
    <row r="27" spans="2:56" ht="12.75">
      <c r="B27" s="37" t="s">
        <v>311</v>
      </c>
      <c r="C27" s="230">
        <v>4138.4</v>
      </c>
      <c r="D27" s="249">
        <v>3716</v>
      </c>
      <c r="E27" s="249">
        <v>4170</v>
      </c>
      <c r="F27" s="249">
        <v>4102</v>
      </c>
      <c r="G27" s="58">
        <v>14790</v>
      </c>
      <c r="H27" s="57">
        <v>3618.4</v>
      </c>
      <c r="I27" s="280">
        <v>3696.9</v>
      </c>
      <c r="J27" s="58">
        <v>4012.3</v>
      </c>
      <c r="K27" s="58">
        <v>3462</v>
      </c>
      <c r="L27" s="58">
        <v>14851</v>
      </c>
      <c r="M27" s="58">
        <v>3965</v>
      </c>
      <c r="N27" s="58">
        <v>3508</v>
      </c>
      <c r="O27" s="57">
        <v>3710</v>
      </c>
      <c r="P27" s="58">
        <v>3667</v>
      </c>
      <c r="Q27" s="58">
        <v>13529</v>
      </c>
      <c r="R27" s="58">
        <v>2949</v>
      </c>
      <c r="S27" s="58">
        <v>3324</v>
      </c>
      <c r="T27" s="58">
        <v>3419.1</v>
      </c>
      <c r="U27" s="58">
        <v>3837</v>
      </c>
      <c r="V27" s="58">
        <v>13714</v>
      </c>
      <c r="W27" s="58">
        <v>3673</v>
      </c>
      <c r="X27" s="58">
        <v>3488</v>
      </c>
      <c r="Y27" s="58">
        <v>3334.4</v>
      </c>
      <c r="Z27" s="58">
        <v>3219</v>
      </c>
      <c r="AA27" s="58">
        <v>11527</v>
      </c>
      <c r="AB27" s="58">
        <v>2968</v>
      </c>
      <c r="AC27" s="58">
        <v>3020</v>
      </c>
      <c r="AD27" s="58">
        <v>2837</v>
      </c>
      <c r="AE27" s="58">
        <v>2702</v>
      </c>
      <c r="AF27" s="58">
        <v>9329.6</v>
      </c>
      <c r="AG27" s="58">
        <v>1862.6</v>
      </c>
      <c r="AH27" s="58">
        <v>2398</v>
      </c>
      <c r="AI27" s="58">
        <v>2495</v>
      </c>
      <c r="AJ27" s="58">
        <v>2574</v>
      </c>
      <c r="AK27" s="58">
        <v>9699.8</v>
      </c>
      <c r="AL27" s="58">
        <v>2422.8</v>
      </c>
      <c r="AM27" s="58">
        <v>2142.6</v>
      </c>
      <c r="AN27" s="58">
        <v>2593.9</v>
      </c>
      <c r="AO27" s="58">
        <v>2540.5</v>
      </c>
      <c r="AP27" s="58">
        <v>10849.6</v>
      </c>
      <c r="AQ27" s="58">
        <v>2663.6</v>
      </c>
      <c r="AR27" s="58">
        <v>2245</v>
      </c>
      <c r="AS27" s="58">
        <v>2481</v>
      </c>
      <c r="AT27" s="58">
        <v>3460</v>
      </c>
      <c r="AU27" s="58">
        <v>11000</v>
      </c>
      <c r="AV27" s="58">
        <v>3105</v>
      </c>
      <c r="AW27" s="58">
        <v>2133</v>
      </c>
      <c r="AX27" s="58">
        <v>2763</v>
      </c>
      <c r="AY27" s="58">
        <v>2999</v>
      </c>
      <c r="AZ27" s="58">
        <v>10915</v>
      </c>
      <c r="BA27" s="58">
        <v>2862</v>
      </c>
      <c r="BB27" s="58">
        <v>2177</v>
      </c>
      <c r="BC27" s="58">
        <v>2743</v>
      </c>
      <c r="BD27" s="58">
        <v>3133</v>
      </c>
    </row>
    <row r="28" spans="2:56" ht="12.75">
      <c r="B28" s="38" t="s">
        <v>312</v>
      </c>
      <c r="C28" s="230">
        <v>2595.3</v>
      </c>
      <c r="D28" s="249">
        <v>2487</v>
      </c>
      <c r="E28" s="249">
        <v>2565.6</v>
      </c>
      <c r="F28" s="249">
        <v>2255</v>
      </c>
      <c r="G28" s="58">
        <v>8997</v>
      </c>
      <c r="H28" s="57">
        <v>2369.8</v>
      </c>
      <c r="I28" s="280">
        <v>2509.8</v>
      </c>
      <c r="J28" s="58">
        <v>2194.5</v>
      </c>
      <c r="K28" s="58">
        <v>1923</v>
      </c>
      <c r="L28" s="58">
        <v>8946</v>
      </c>
      <c r="M28" s="58">
        <v>2654</v>
      </c>
      <c r="N28" s="58">
        <v>2316</v>
      </c>
      <c r="O28" s="57">
        <v>2186</v>
      </c>
      <c r="P28" s="58">
        <v>1791</v>
      </c>
      <c r="Q28" s="58">
        <v>9038</v>
      </c>
      <c r="R28" s="58">
        <v>1097</v>
      </c>
      <c r="S28" s="58">
        <v>2357</v>
      </c>
      <c r="T28" s="58">
        <v>2602</v>
      </c>
      <c r="U28" s="58">
        <v>2982</v>
      </c>
      <c r="V28" s="58">
        <v>9656</v>
      </c>
      <c r="W28" s="58">
        <v>2540</v>
      </c>
      <c r="X28" s="58">
        <v>1889</v>
      </c>
      <c r="Y28" s="58">
        <v>2517</v>
      </c>
      <c r="Z28" s="58">
        <v>2709</v>
      </c>
      <c r="AA28" s="58">
        <v>10248</v>
      </c>
      <c r="AB28" s="58">
        <v>2539</v>
      </c>
      <c r="AC28" s="58">
        <v>2429</v>
      </c>
      <c r="AD28" s="58">
        <v>2623</v>
      </c>
      <c r="AE28" s="58">
        <v>2657</v>
      </c>
      <c r="AF28" s="58">
        <v>8155.1</v>
      </c>
      <c r="AG28" s="58">
        <v>1774.1</v>
      </c>
      <c r="AH28" s="58">
        <v>2329</v>
      </c>
      <c r="AI28" s="58">
        <v>2219</v>
      </c>
      <c r="AJ28" s="58">
        <v>1833</v>
      </c>
      <c r="AK28" s="58">
        <v>8097.13</v>
      </c>
      <c r="AL28" s="58">
        <v>1751.43</v>
      </c>
      <c r="AM28" s="58">
        <v>1805</v>
      </c>
      <c r="AN28" s="58">
        <v>2515.2</v>
      </c>
      <c r="AO28" s="58">
        <v>2025.5</v>
      </c>
      <c r="AP28" s="58">
        <v>8733.7</v>
      </c>
      <c r="AQ28" s="58">
        <v>1792.7</v>
      </c>
      <c r="AR28" s="58">
        <v>1885</v>
      </c>
      <c r="AS28" s="58">
        <v>2272</v>
      </c>
      <c r="AT28" s="58">
        <v>2784</v>
      </c>
      <c r="AU28" s="58">
        <v>9018</v>
      </c>
      <c r="AV28" s="58">
        <v>2589</v>
      </c>
      <c r="AW28" s="58">
        <v>1858</v>
      </c>
      <c r="AX28" s="58">
        <v>2432</v>
      </c>
      <c r="AY28" s="58">
        <v>2139</v>
      </c>
      <c r="AZ28" s="58">
        <v>9335</v>
      </c>
      <c r="BA28" s="58">
        <v>2032</v>
      </c>
      <c r="BB28" s="58">
        <v>1947</v>
      </c>
      <c r="BC28" s="58">
        <v>2498</v>
      </c>
      <c r="BD28" s="58">
        <v>2858</v>
      </c>
    </row>
    <row r="29" spans="2:56" ht="12.75">
      <c r="B29" s="38" t="s">
        <v>36</v>
      </c>
      <c r="C29" s="230">
        <v>1018</v>
      </c>
      <c r="D29" s="249">
        <v>880</v>
      </c>
      <c r="E29" s="249">
        <v>1244.7</v>
      </c>
      <c r="F29" s="249">
        <v>795</v>
      </c>
      <c r="G29" s="58">
        <v>3757</v>
      </c>
      <c r="H29" s="57">
        <v>807.7</v>
      </c>
      <c r="I29" s="280">
        <v>754.6</v>
      </c>
      <c r="J29" s="58">
        <v>1212.6</v>
      </c>
      <c r="K29" s="58">
        <v>982</v>
      </c>
      <c r="L29" s="58">
        <v>3425</v>
      </c>
      <c r="M29" s="58">
        <v>948</v>
      </c>
      <c r="N29" s="58">
        <v>706</v>
      </c>
      <c r="O29" s="57">
        <v>1044</v>
      </c>
      <c r="P29" s="58">
        <v>727</v>
      </c>
      <c r="Q29" s="58">
        <v>2713</v>
      </c>
      <c r="R29" s="58">
        <v>758</v>
      </c>
      <c r="S29" s="58">
        <v>635</v>
      </c>
      <c r="T29" s="58">
        <v>815</v>
      </c>
      <c r="U29" s="58">
        <v>505</v>
      </c>
      <c r="V29" s="58">
        <v>1715</v>
      </c>
      <c r="W29" s="58">
        <v>383</v>
      </c>
      <c r="X29" s="58">
        <v>470</v>
      </c>
      <c r="Y29" s="58">
        <v>474.9</v>
      </c>
      <c r="Z29" s="58">
        <v>387</v>
      </c>
      <c r="AA29" s="58">
        <v>974</v>
      </c>
      <c r="AB29" s="58">
        <v>380</v>
      </c>
      <c r="AC29" s="58">
        <v>384</v>
      </c>
      <c r="AD29" s="58">
        <v>210</v>
      </c>
      <c r="AE29" s="58" t="s">
        <v>31</v>
      </c>
      <c r="AF29" s="58" t="s">
        <v>31</v>
      </c>
      <c r="AG29" s="58" t="s">
        <v>31</v>
      </c>
      <c r="AH29" s="58" t="s">
        <v>31</v>
      </c>
      <c r="AI29" s="58" t="s">
        <v>31</v>
      </c>
      <c r="AJ29" s="58" t="s">
        <v>31</v>
      </c>
      <c r="AK29" s="58" t="s">
        <v>31</v>
      </c>
      <c r="AL29" s="58" t="s">
        <v>31</v>
      </c>
      <c r="AM29" s="58" t="s">
        <v>31</v>
      </c>
      <c r="AN29" s="58" t="s">
        <v>31</v>
      </c>
      <c r="AO29" s="58" t="s">
        <v>31</v>
      </c>
      <c r="AP29" s="58" t="s">
        <v>31</v>
      </c>
      <c r="AQ29" s="58" t="s">
        <v>31</v>
      </c>
      <c r="AR29" s="58" t="s">
        <v>31</v>
      </c>
      <c r="AS29" s="58" t="s">
        <v>31</v>
      </c>
      <c r="AT29" s="58" t="s">
        <v>31</v>
      </c>
      <c r="AU29" s="58" t="s">
        <v>31</v>
      </c>
      <c r="AV29" s="58" t="s">
        <v>31</v>
      </c>
      <c r="AW29" s="58" t="s">
        <v>31</v>
      </c>
      <c r="AX29" s="58" t="s">
        <v>31</v>
      </c>
      <c r="AY29" s="58" t="s">
        <v>31</v>
      </c>
      <c r="AZ29" s="58" t="s">
        <v>31</v>
      </c>
      <c r="BA29" s="58" t="s">
        <v>31</v>
      </c>
      <c r="BB29" s="58" t="s">
        <v>31</v>
      </c>
      <c r="BC29" s="58" t="s">
        <v>31</v>
      </c>
      <c r="BD29" s="58" t="s">
        <v>31</v>
      </c>
    </row>
    <row r="30" spans="2:56" ht="12.75">
      <c r="B30" s="37"/>
      <c r="C30" s="57"/>
      <c r="D30" s="58"/>
      <c r="E30" s="58"/>
      <c r="F30" s="58"/>
      <c r="G30" s="58"/>
      <c r="H30" s="57"/>
      <c r="I30" s="280"/>
      <c r="J30" s="58"/>
      <c r="K30" s="58"/>
      <c r="L30" s="58"/>
      <c r="M30" s="58"/>
      <c r="N30" s="58"/>
      <c r="O30" s="57"/>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row>
    <row r="31" spans="2:56" ht="13.5" thickBot="1">
      <c r="B31" s="74" t="s">
        <v>313</v>
      </c>
      <c r="C31" s="89"/>
      <c r="D31" s="90"/>
      <c r="E31" s="90"/>
      <c r="F31" s="90"/>
      <c r="G31" s="90"/>
      <c r="H31" s="89"/>
      <c r="I31" s="281"/>
      <c r="J31" s="90"/>
      <c r="K31" s="90"/>
      <c r="L31" s="90"/>
      <c r="M31" s="90"/>
      <c r="N31" s="90"/>
      <c r="O31" s="89"/>
      <c r="P31" s="90"/>
      <c r="Q31" s="90"/>
      <c r="R31" s="90"/>
      <c r="S31" s="90"/>
      <c r="T31" s="90"/>
      <c r="U31" s="90"/>
      <c r="V31" s="90"/>
      <c r="W31" s="90"/>
      <c r="X31" s="90"/>
      <c r="Y31" s="185"/>
      <c r="Z31" s="185"/>
      <c r="AA31" s="91"/>
      <c r="AB31" s="91"/>
      <c r="AC31" s="91"/>
      <c r="AD31" s="91"/>
      <c r="AE31" s="91"/>
      <c r="AF31" s="91"/>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row>
    <row r="32" spans="2:60" ht="12.75">
      <c r="B32" s="37" t="s">
        <v>314</v>
      </c>
      <c r="C32" s="230">
        <v>2991</v>
      </c>
      <c r="D32" s="187">
        <v>3454</v>
      </c>
      <c r="E32" s="187">
        <v>2346.7</v>
      </c>
      <c r="F32" s="187">
        <v>1417</v>
      </c>
      <c r="G32" s="250"/>
      <c r="H32" s="265">
        <v>2965</v>
      </c>
      <c r="I32" s="282">
        <v>4039</v>
      </c>
      <c r="J32" s="250">
        <v>2828</v>
      </c>
      <c r="K32" s="184">
        <v>1741</v>
      </c>
      <c r="L32" s="250"/>
      <c r="M32" s="184">
        <v>3705</v>
      </c>
      <c r="N32" s="184">
        <v>3955</v>
      </c>
      <c r="O32" s="184">
        <v>2588</v>
      </c>
      <c r="P32" s="184">
        <v>1358</v>
      </c>
      <c r="Q32" s="58"/>
      <c r="R32" s="184">
        <v>2348</v>
      </c>
      <c r="S32" s="184">
        <v>3279</v>
      </c>
      <c r="T32" s="184">
        <v>2236</v>
      </c>
      <c r="U32" s="184">
        <v>1172</v>
      </c>
      <c r="V32" s="58"/>
      <c r="W32" s="184">
        <v>2564</v>
      </c>
      <c r="X32" s="184">
        <v>3190</v>
      </c>
      <c r="Y32" s="184">
        <v>1856</v>
      </c>
      <c r="Z32" s="184">
        <v>1120</v>
      </c>
      <c r="AA32" s="59"/>
      <c r="AB32" s="59">
        <v>2203</v>
      </c>
      <c r="AC32" s="59">
        <v>2876</v>
      </c>
      <c r="AD32" s="59">
        <v>1613</v>
      </c>
      <c r="AE32" s="59">
        <v>907</v>
      </c>
      <c r="AF32" s="59"/>
      <c r="AG32" s="59">
        <v>1737</v>
      </c>
      <c r="AH32" s="59">
        <v>2770</v>
      </c>
      <c r="AI32" s="59">
        <v>1796</v>
      </c>
      <c r="AJ32" s="59">
        <v>1253</v>
      </c>
      <c r="AK32" s="59"/>
      <c r="AL32" s="59">
        <v>2060</v>
      </c>
      <c r="AM32" s="59">
        <v>2724</v>
      </c>
      <c r="AN32" s="59">
        <v>2051</v>
      </c>
      <c r="AO32" s="59">
        <v>1265</v>
      </c>
      <c r="AP32" s="59"/>
      <c r="AQ32" s="59">
        <v>2092.4</v>
      </c>
      <c r="AR32" s="59">
        <v>2484.4</v>
      </c>
      <c r="AS32" s="59">
        <v>1783.1</v>
      </c>
      <c r="AT32" s="59">
        <v>1218</v>
      </c>
      <c r="AU32" s="59"/>
      <c r="AV32" s="59">
        <v>1787</v>
      </c>
      <c r="AW32" s="59">
        <v>1887</v>
      </c>
      <c r="AX32" s="59">
        <v>1457</v>
      </c>
      <c r="AY32" s="59">
        <v>667</v>
      </c>
      <c r="AZ32" s="59"/>
      <c r="BA32" s="59">
        <v>1515</v>
      </c>
      <c r="BB32" s="59">
        <v>1790</v>
      </c>
      <c r="BC32" s="59">
        <v>1160</v>
      </c>
      <c r="BD32" s="59">
        <v>289</v>
      </c>
      <c r="BE32" s="108"/>
      <c r="BF32" s="108"/>
      <c r="BG32" s="108"/>
      <c r="BH32" s="108"/>
    </row>
    <row r="33" spans="2:121" s="2" customFormat="1" ht="15">
      <c r="B33" s="31"/>
      <c r="C33" s="57"/>
      <c r="D33" s="58"/>
      <c r="E33" s="58"/>
      <c r="F33" s="58"/>
      <c r="G33" s="58"/>
      <c r="H33" s="57"/>
      <c r="I33" s="280"/>
      <c r="J33" s="58"/>
      <c r="K33" s="58"/>
      <c r="L33" s="58"/>
      <c r="M33" s="58"/>
      <c r="N33" s="58"/>
      <c r="O33" s="57"/>
      <c r="P33" s="58"/>
      <c r="Q33" s="58"/>
      <c r="R33" s="58"/>
      <c r="S33" s="58"/>
      <c r="T33" s="58"/>
      <c r="U33" s="58"/>
      <c r="V33" s="58"/>
      <c r="W33" s="58"/>
      <c r="X33" s="58"/>
      <c r="Y33" s="58"/>
      <c r="Z33" s="58"/>
      <c r="AA33" s="19"/>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2:121" s="2" customFormat="1" ht="13.5" thickBot="1">
      <c r="B34" s="74" t="s">
        <v>315</v>
      </c>
      <c r="C34" s="89"/>
      <c r="D34" s="90"/>
      <c r="E34" s="90"/>
      <c r="F34" s="90"/>
      <c r="G34" s="90"/>
      <c r="H34" s="89"/>
      <c r="I34" s="281"/>
      <c r="J34" s="90"/>
      <c r="K34" s="90"/>
      <c r="L34" s="90"/>
      <c r="M34" s="90"/>
      <c r="N34" s="90"/>
      <c r="O34" s="89"/>
      <c r="P34" s="90"/>
      <c r="Q34" s="90"/>
      <c r="R34" s="90"/>
      <c r="S34" s="90"/>
      <c r="T34" s="90"/>
      <c r="U34" s="90"/>
      <c r="V34" s="90"/>
      <c r="W34" s="90"/>
      <c r="X34" s="90"/>
      <c r="Y34" s="91"/>
      <c r="Z34" s="91"/>
      <c r="AA34" s="91"/>
      <c r="AB34" s="91"/>
      <c r="AC34" s="91"/>
      <c r="AD34" s="91"/>
      <c r="AE34" s="91"/>
      <c r="AF34" s="91"/>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2:121" s="2" customFormat="1" ht="12.75">
      <c r="B35" s="37" t="s">
        <v>316</v>
      </c>
      <c r="C35" s="51">
        <v>3819.2</v>
      </c>
      <c r="D35" s="52">
        <v>1969.8937879999994</v>
      </c>
      <c r="E35" s="52">
        <v>2798.3</v>
      </c>
      <c r="F35" s="248">
        <v>4550.7</v>
      </c>
      <c r="G35" s="52">
        <v>11570.1</v>
      </c>
      <c r="H35" s="51">
        <v>3535.4</v>
      </c>
      <c r="I35" s="150">
        <v>1842.6</v>
      </c>
      <c r="J35" s="52">
        <v>2230.8</v>
      </c>
      <c r="K35" s="52">
        <v>3961.3</v>
      </c>
      <c r="L35" s="52">
        <v>11530.6</v>
      </c>
      <c r="M35" s="52">
        <v>3291.5</v>
      </c>
      <c r="N35" s="52">
        <v>1924.7</v>
      </c>
      <c r="O35" s="51">
        <v>2433.1</v>
      </c>
      <c r="P35" s="52">
        <v>3881.3</v>
      </c>
      <c r="Q35" s="52">
        <v>11747.2</v>
      </c>
      <c r="R35" s="52">
        <v>3438</v>
      </c>
      <c r="S35" s="52">
        <v>1953.5</v>
      </c>
      <c r="T35" s="52">
        <v>2136</v>
      </c>
      <c r="U35" s="52">
        <v>4219.6</v>
      </c>
      <c r="V35" s="52">
        <v>11645.31</v>
      </c>
      <c r="W35" s="52">
        <v>3294.8</v>
      </c>
      <c r="X35" s="52">
        <v>1968.4</v>
      </c>
      <c r="Y35" s="56">
        <v>2441.5</v>
      </c>
      <c r="Z35" s="56">
        <v>3940.7</v>
      </c>
      <c r="AA35" s="56">
        <v>10858.6</v>
      </c>
      <c r="AB35" s="56">
        <v>3443.5</v>
      </c>
      <c r="AC35" s="56">
        <v>1876.8000000000002</v>
      </c>
      <c r="AD35" s="56">
        <v>2050.2999999999997</v>
      </c>
      <c r="AE35" s="56">
        <v>3488</v>
      </c>
      <c r="AF35" s="56">
        <v>9822.7</v>
      </c>
      <c r="AG35" s="56">
        <v>2861.5</v>
      </c>
      <c r="AH35" s="56">
        <v>1681.4000000000005</v>
      </c>
      <c r="AI35" s="56">
        <v>2024</v>
      </c>
      <c r="AJ35" s="56">
        <v>3255.8</v>
      </c>
      <c r="AK35" s="56">
        <v>9585.6</v>
      </c>
      <c r="AL35" s="56">
        <v>2893.7</v>
      </c>
      <c r="AM35" s="56">
        <v>1588.4</v>
      </c>
      <c r="AN35" s="56">
        <v>1882.1</v>
      </c>
      <c r="AO35" s="56">
        <v>3221.4</v>
      </c>
      <c r="AP35" s="56">
        <v>10128.4</v>
      </c>
      <c r="AQ35" s="56">
        <v>2605</v>
      </c>
      <c r="AR35" s="56">
        <v>1752.1</v>
      </c>
      <c r="AS35" s="56">
        <v>1870.3</v>
      </c>
      <c r="AT35" s="56">
        <v>3901</v>
      </c>
      <c r="AU35" s="56">
        <v>9923.6</v>
      </c>
      <c r="AV35" s="56">
        <v>3076.1</v>
      </c>
      <c r="AW35" s="56">
        <v>1510.1</v>
      </c>
      <c r="AX35" s="56">
        <v>1730.1</v>
      </c>
      <c r="AY35" s="56">
        <v>3607.3</v>
      </c>
      <c r="AZ35" s="56">
        <v>9451.9</v>
      </c>
      <c r="BA35" s="56">
        <v>2781.8</v>
      </c>
      <c r="BB35" s="56">
        <v>1451.4</v>
      </c>
      <c r="BC35" s="56">
        <v>1696</v>
      </c>
      <c r="BD35" s="56">
        <v>3522.7</v>
      </c>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2:121" s="2" customFormat="1" ht="12.75">
      <c r="B36" s="1"/>
      <c r="C36" s="51"/>
      <c r="D36" s="52"/>
      <c r="E36" s="52"/>
      <c r="F36" s="52"/>
      <c r="G36" s="52"/>
      <c r="H36" s="51"/>
      <c r="I36" s="150"/>
      <c r="J36" s="52"/>
      <c r="K36" s="52"/>
      <c r="L36" s="52"/>
      <c r="M36" s="52"/>
      <c r="N36" s="52"/>
      <c r="O36" s="51"/>
      <c r="P36" s="52"/>
      <c r="Q36" s="52"/>
      <c r="R36" s="52"/>
      <c r="S36" s="52"/>
      <c r="T36" s="52"/>
      <c r="U36" s="52"/>
      <c r="V36" s="52"/>
      <c r="W36" s="52"/>
      <c r="X36" s="52"/>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2:121" s="2" customFormat="1" ht="13.5" thickBot="1">
      <c r="B37" s="74" t="s">
        <v>317</v>
      </c>
      <c r="C37" s="65" t="s">
        <v>323</v>
      </c>
      <c r="D37" s="228" t="s">
        <v>323</v>
      </c>
      <c r="E37" s="228" t="s">
        <v>323</v>
      </c>
      <c r="F37" s="228" t="s">
        <v>323</v>
      </c>
      <c r="G37" s="228" t="s">
        <v>323</v>
      </c>
      <c r="H37" s="65" t="s">
        <v>323</v>
      </c>
      <c r="I37" s="228" t="s">
        <v>323</v>
      </c>
      <c r="J37" s="228" t="s">
        <v>323</v>
      </c>
      <c r="K37" s="228" t="s">
        <v>323</v>
      </c>
      <c r="L37" s="228" t="s">
        <v>323</v>
      </c>
      <c r="M37" s="228" t="s">
        <v>323</v>
      </c>
      <c r="N37" s="228" t="s">
        <v>323</v>
      </c>
      <c r="O37" s="65" t="s">
        <v>323</v>
      </c>
      <c r="P37" s="228" t="s">
        <v>323</v>
      </c>
      <c r="Q37" s="228" t="s">
        <v>323</v>
      </c>
      <c r="R37" s="228" t="s">
        <v>323</v>
      </c>
      <c r="S37" s="228" t="s">
        <v>323</v>
      </c>
      <c r="T37" s="228" t="s">
        <v>323</v>
      </c>
      <c r="U37" s="228" t="s">
        <v>323</v>
      </c>
      <c r="V37" s="228" t="s">
        <v>323</v>
      </c>
      <c r="W37" s="228" t="s">
        <v>323</v>
      </c>
      <c r="X37" s="228" t="s">
        <v>323</v>
      </c>
      <c r="Y37" s="228" t="s">
        <v>323</v>
      </c>
      <c r="Z37" s="228" t="s">
        <v>323</v>
      </c>
      <c r="AA37" s="228" t="s">
        <v>323</v>
      </c>
      <c r="AB37" s="228" t="s">
        <v>323</v>
      </c>
      <c r="AC37" s="228" t="s">
        <v>323</v>
      </c>
      <c r="AD37" s="228" t="s">
        <v>323</v>
      </c>
      <c r="AE37" s="228" t="s">
        <v>323</v>
      </c>
      <c r="AF37" s="228" t="s">
        <v>323</v>
      </c>
      <c r="AG37" s="228" t="s">
        <v>323</v>
      </c>
      <c r="AH37" s="228" t="s">
        <v>323</v>
      </c>
      <c r="AI37" s="228" t="s">
        <v>323</v>
      </c>
      <c r="AJ37" s="228" t="s">
        <v>323</v>
      </c>
      <c r="AK37" s="228" t="s">
        <v>323</v>
      </c>
      <c r="AL37" s="228" t="s">
        <v>323</v>
      </c>
      <c r="AM37" s="228" t="s">
        <v>323</v>
      </c>
      <c r="AN37" s="228" t="s">
        <v>323</v>
      </c>
      <c r="AO37" s="228" t="s">
        <v>323</v>
      </c>
      <c r="AP37" s="228" t="s">
        <v>323</v>
      </c>
      <c r="AQ37" s="228" t="s">
        <v>323</v>
      </c>
      <c r="AR37" s="228" t="s">
        <v>323</v>
      </c>
      <c r="AS37" s="228" t="s">
        <v>323</v>
      </c>
      <c r="AT37" s="228" t="s">
        <v>323</v>
      </c>
      <c r="AU37" s="228" t="s">
        <v>323</v>
      </c>
      <c r="AV37" s="228" t="s">
        <v>323</v>
      </c>
      <c r="AW37" s="228" t="s">
        <v>323</v>
      </c>
      <c r="AX37" s="228" t="s">
        <v>323</v>
      </c>
      <c r="AY37" s="228" t="s">
        <v>323</v>
      </c>
      <c r="AZ37" s="228" t="s">
        <v>323</v>
      </c>
      <c r="BA37" s="228" t="s">
        <v>323</v>
      </c>
      <c r="BB37" s="228" t="s">
        <v>323</v>
      </c>
      <c r="BC37" s="228" t="s">
        <v>323</v>
      </c>
      <c r="BD37" s="228" t="s">
        <v>323</v>
      </c>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2:121" s="2" customFormat="1" ht="12.75">
      <c r="B38" s="38" t="s">
        <v>302</v>
      </c>
      <c r="C38" s="51">
        <v>173.6</v>
      </c>
      <c r="D38" s="52">
        <v>144.58488900000003</v>
      </c>
      <c r="E38" s="52">
        <v>151.2</v>
      </c>
      <c r="F38" s="52">
        <v>173.9</v>
      </c>
      <c r="G38" s="52">
        <v>709.2</v>
      </c>
      <c r="H38" s="51">
        <v>183.8</v>
      </c>
      <c r="I38" s="150">
        <v>158.8</v>
      </c>
      <c r="J38" s="52">
        <v>166.6</v>
      </c>
      <c r="K38" s="52">
        <v>199.8</v>
      </c>
      <c r="L38" s="52">
        <v>776.2</v>
      </c>
      <c r="M38" s="52">
        <v>208</v>
      </c>
      <c r="N38" s="52">
        <v>183.5</v>
      </c>
      <c r="O38" s="51">
        <v>177.2</v>
      </c>
      <c r="P38" s="52">
        <v>207.6</v>
      </c>
      <c r="Q38" s="52">
        <v>818.3</v>
      </c>
      <c r="R38" s="52">
        <v>218.8</v>
      </c>
      <c r="S38" s="52">
        <v>201.8</v>
      </c>
      <c r="T38" s="52">
        <v>189</v>
      </c>
      <c r="U38" s="52">
        <v>208.7</v>
      </c>
      <c r="V38" s="52">
        <v>786.87</v>
      </c>
      <c r="W38" s="52">
        <v>219.59</v>
      </c>
      <c r="X38" s="52">
        <v>202.58</v>
      </c>
      <c r="Y38" s="52">
        <v>148.5</v>
      </c>
      <c r="Z38" s="52">
        <v>216.2</v>
      </c>
      <c r="AA38" s="52">
        <v>763.5</v>
      </c>
      <c r="AB38" s="52">
        <v>207.2</v>
      </c>
      <c r="AC38" s="52">
        <v>177</v>
      </c>
      <c r="AD38" s="52">
        <v>175.9</v>
      </c>
      <c r="AE38" s="52">
        <v>203.4</v>
      </c>
      <c r="AF38" s="52">
        <v>764.5</v>
      </c>
      <c r="AG38" s="52">
        <v>207.1</v>
      </c>
      <c r="AH38" s="52">
        <v>203.8</v>
      </c>
      <c r="AI38" s="52">
        <v>147</v>
      </c>
      <c r="AJ38" s="52">
        <v>206.6</v>
      </c>
      <c r="AK38" s="52">
        <v>789.06</v>
      </c>
      <c r="AL38" s="52">
        <v>214.46</v>
      </c>
      <c r="AM38" s="52">
        <v>188.2</v>
      </c>
      <c r="AN38" s="52">
        <v>183.7</v>
      </c>
      <c r="AO38" s="52">
        <v>202.7</v>
      </c>
      <c r="AP38" s="52">
        <v>815.2</v>
      </c>
      <c r="AQ38" s="52">
        <v>215.3</v>
      </c>
      <c r="AR38" s="52">
        <v>218.11</v>
      </c>
      <c r="AS38" s="52">
        <v>177.8</v>
      </c>
      <c r="AT38" s="52">
        <v>204.03</v>
      </c>
      <c r="AU38" s="52">
        <v>491.62</v>
      </c>
      <c r="AV38" s="52">
        <v>138.52</v>
      </c>
      <c r="AW38" s="52">
        <v>129.7</v>
      </c>
      <c r="AX38" s="52">
        <v>95.7</v>
      </c>
      <c r="AY38" s="52">
        <v>127.7</v>
      </c>
      <c r="AZ38" s="52">
        <v>467.6</v>
      </c>
      <c r="BA38" s="52">
        <v>123.5</v>
      </c>
      <c r="BB38" s="52">
        <v>126.7</v>
      </c>
      <c r="BC38" s="52">
        <v>84.4</v>
      </c>
      <c r="BD38" s="52">
        <v>133</v>
      </c>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2:121" s="2" customFormat="1" ht="12.75">
      <c r="B39" s="38" t="s">
        <v>303</v>
      </c>
      <c r="C39" s="51">
        <v>264</v>
      </c>
      <c r="D39" s="52">
        <v>185.3523257256181</v>
      </c>
      <c r="E39" s="52">
        <v>128.4</v>
      </c>
      <c r="F39" s="52">
        <v>154.5</v>
      </c>
      <c r="G39" s="52">
        <v>614.9</v>
      </c>
      <c r="H39" s="51">
        <v>177.8</v>
      </c>
      <c r="I39" s="150">
        <v>147.5</v>
      </c>
      <c r="J39" s="52">
        <v>164.7</v>
      </c>
      <c r="K39" s="52">
        <v>124.8</v>
      </c>
      <c r="L39" s="52">
        <v>440.2</v>
      </c>
      <c r="M39" s="52">
        <v>119.8</v>
      </c>
      <c r="N39" s="52">
        <v>91.4</v>
      </c>
      <c r="O39" s="51">
        <v>112.7</v>
      </c>
      <c r="P39" s="52">
        <v>116.3</v>
      </c>
      <c r="Q39" s="52">
        <v>527.1</v>
      </c>
      <c r="R39" s="52">
        <v>134.4</v>
      </c>
      <c r="S39" s="52">
        <v>117.7</v>
      </c>
      <c r="T39" s="52">
        <v>135.4</v>
      </c>
      <c r="U39" s="52">
        <v>139.7</v>
      </c>
      <c r="V39" s="52">
        <v>470.22</v>
      </c>
      <c r="W39" s="52">
        <v>109.45</v>
      </c>
      <c r="X39" s="52">
        <v>109.92</v>
      </c>
      <c r="Y39" s="52">
        <v>121.2</v>
      </c>
      <c r="Z39" s="52">
        <v>129.6</v>
      </c>
      <c r="AA39" s="52">
        <v>554.9</v>
      </c>
      <c r="AB39" s="52">
        <v>137.1</v>
      </c>
      <c r="AC39" s="52">
        <v>121.3</v>
      </c>
      <c r="AD39" s="52">
        <v>151.7</v>
      </c>
      <c r="AE39" s="52">
        <v>144.8</v>
      </c>
      <c r="AF39" s="52">
        <v>663.9</v>
      </c>
      <c r="AG39" s="52">
        <v>151.1</v>
      </c>
      <c r="AH39" s="52">
        <v>162.9</v>
      </c>
      <c r="AI39" s="52">
        <v>170</v>
      </c>
      <c r="AJ39" s="52">
        <v>179.9</v>
      </c>
      <c r="AK39" s="52">
        <v>418.39</v>
      </c>
      <c r="AL39" s="52">
        <v>56.89</v>
      </c>
      <c r="AM39" s="52">
        <v>116.1</v>
      </c>
      <c r="AN39" s="52">
        <v>126.1</v>
      </c>
      <c r="AO39" s="52">
        <v>119.3</v>
      </c>
      <c r="AP39" s="52">
        <v>283.3</v>
      </c>
      <c r="AQ39" s="52">
        <v>94.1</v>
      </c>
      <c r="AR39" s="52">
        <v>109.19</v>
      </c>
      <c r="AS39" s="52">
        <v>55.3</v>
      </c>
      <c r="AT39" s="52">
        <v>24.67</v>
      </c>
      <c r="AU39" s="58" t="s">
        <v>31</v>
      </c>
      <c r="AV39" s="58" t="s">
        <v>31</v>
      </c>
      <c r="AW39" s="58" t="s">
        <v>31</v>
      </c>
      <c r="AX39" s="58" t="s">
        <v>31</v>
      </c>
      <c r="AY39" s="58" t="s">
        <v>31</v>
      </c>
      <c r="AZ39" s="58" t="s">
        <v>31</v>
      </c>
      <c r="BA39" s="58" t="s">
        <v>31</v>
      </c>
      <c r="BB39" s="58" t="s">
        <v>31</v>
      </c>
      <c r="BC39" s="58" t="s">
        <v>31</v>
      </c>
      <c r="BD39" s="58" t="s">
        <v>31</v>
      </c>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2:121" s="2" customFormat="1" ht="13.5" thickBot="1">
      <c r="B40" s="74" t="s">
        <v>227</v>
      </c>
      <c r="C40" s="85">
        <v>437.6</v>
      </c>
      <c r="D40" s="86">
        <v>329.9372147256181</v>
      </c>
      <c r="E40" s="86">
        <v>279.6</v>
      </c>
      <c r="F40" s="86">
        <v>328.4</v>
      </c>
      <c r="G40" s="86">
        <v>1324.1</v>
      </c>
      <c r="H40" s="85">
        <v>361.6</v>
      </c>
      <c r="I40" s="277">
        <v>306.3</v>
      </c>
      <c r="J40" s="86">
        <v>331.3</v>
      </c>
      <c r="K40" s="86">
        <v>324.6</v>
      </c>
      <c r="L40" s="86">
        <v>1216.4</v>
      </c>
      <c r="M40" s="86">
        <v>327.8</v>
      </c>
      <c r="N40" s="86">
        <v>274.8</v>
      </c>
      <c r="O40" s="85">
        <v>289.9</v>
      </c>
      <c r="P40" s="86">
        <v>323.9</v>
      </c>
      <c r="Q40" s="86">
        <v>1345.4</v>
      </c>
      <c r="R40" s="86">
        <v>353.2</v>
      </c>
      <c r="S40" s="86">
        <v>319.5</v>
      </c>
      <c r="T40" s="86">
        <v>324.4</v>
      </c>
      <c r="U40" s="86">
        <v>348.4</v>
      </c>
      <c r="V40" s="86">
        <v>1257.06</v>
      </c>
      <c r="W40" s="86">
        <v>329</v>
      </c>
      <c r="X40" s="86">
        <v>312.6</v>
      </c>
      <c r="Y40" s="86">
        <v>269.6</v>
      </c>
      <c r="Z40" s="86">
        <v>345.8</v>
      </c>
      <c r="AA40" s="86">
        <v>1318.4</v>
      </c>
      <c r="AB40" s="86">
        <v>344.3</v>
      </c>
      <c r="AC40" s="86">
        <v>298.3</v>
      </c>
      <c r="AD40" s="86">
        <v>327.7</v>
      </c>
      <c r="AE40" s="86">
        <v>348.2</v>
      </c>
      <c r="AF40" s="86">
        <v>1428.4</v>
      </c>
      <c r="AG40" s="86">
        <v>358.3</v>
      </c>
      <c r="AH40" s="86">
        <v>366.70000000000005</v>
      </c>
      <c r="AI40" s="86">
        <v>317</v>
      </c>
      <c r="AJ40" s="86">
        <v>386.4</v>
      </c>
      <c r="AK40" s="86">
        <v>1207.45</v>
      </c>
      <c r="AL40" s="86">
        <v>271.35</v>
      </c>
      <c r="AM40" s="86">
        <v>304.3</v>
      </c>
      <c r="AN40" s="86">
        <v>309.8</v>
      </c>
      <c r="AO40" s="86">
        <v>322</v>
      </c>
      <c r="AP40" s="86">
        <v>1098.5</v>
      </c>
      <c r="AQ40" s="86">
        <v>309.4</v>
      </c>
      <c r="AR40" s="86">
        <v>327.3</v>
      </c>
      <c r="AS40" s="86">
        <v>233.1</v>
      </c>
      <c r="AT40" s="86">
        <v>228.7</v>
      </c>
      <c r="AU40" s="86">
        <v>491.6</v>
      </c>
      <c r="AV40" s="86">
        <v>138.5</v>
      </c>
      <c r="AW40" s="86">
        <v>129.7</v>
      </c>
      <c r="AX40" s="86">
        <v>95.7</v>
      </c>
      <c r="AY40" s="86">
        <v>127.7</v>
      </c>
      <c r="AZ40" s="86">
        <v>467.6</v>
      </c>
      <c r="BA40" s="86">
        <v>123.5</v>
      </c>
      <c r="BB40" s="86">
        <v>126.7</v>
      </c>
      <c r="BC40" s="86">
        <v>84.4</v>
      </c>
      <c r="BD40" s="86">
        <v>133</v>
      </c>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2:121" s="2" customFormat="1" ht="12.75">
      <c r="B41" s="1"/>
      <c r="C41" s="51"/>
      <c r="D41" s="52"/>
      <c r="E41" s="52"/>
      <c r="F41" s="52"/>
      <c r="G41" s="52"/>
      <c r="H41" s="51"/>
      <c r="I41" s="150"/>
      <c r="J41" s="52"/>
      <c r="K41" s="52"/>
      <c r="L41" s="52"/>
      <c r="M41" s="52"/>
      <c r="N41" s="52"/>
      <c r="O41" s="51"/>
      <c r="P41" s="52"/>
      <c r="Q41" s="52"/>
      <c r="R41" s="52"/>
      <c r="S41" s="52"/>
      <c r="T41" s="52"/>
      <c r="U41" s="52"/>
      <c r="V41" s="52"/>
      <c r="W41" s="52"/>
      <c r="X41" s="52"/>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2:121" s="2" customFormat="1" ht="13.5" thickBot="1">
      <c r="B42" s="74" t="s">
        <v>318</v>
      </c>
      <c r="C42" s="65"/>
      <c r="D42" s="228"/>
      <c r="E42" s="228"/>
      <c r="F42" s="228"/>
      <c r="G42" s="228"/>
      <c r="H42" s="65"/>
      <c r="I42" s="66"/>
      <c r="J42" s="228"/>
      <c r="K42" s="228"/>
      <c r="L42" s="228"/>
      <c r="M42" s="228"/>
      <c r="N42" s="66"/>
      <c r="O42" s="65"/>
      <c r="P42" s="228"/>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2:121" s="2" customFormat="1" ht="12.75">
      <c r="B43" s="38" t="s">
        <v>302</v>
      </c>
      <c r="C43" s="51">
        <v>177.6</v>
      </c>
      <c r="D43" s="52">
        <v>145.34523000000004</v>
      </c>
      <c r="E43" s="52">
        <v>142.1</v>
      </c>
      <c r="F43" s="52">
        <v>178.1</v>
      </c>
      <c r="G43" s="52">
        <v>712.8</v>
      </c>
      <c r="H43" s="51">
        <v>182.2</v>
      </c>
      <c r="I43" s="150">
        <v>161.3</v>
      </c>
      <c r="J43" s="52">
        <v>159.3</v>
      </c>
      <c r="K43" s="52">
        <v>210.1</v>
      </c>
      <c r="L43" s="52">
        <v>770.8</v>
      </c>
      <c r="M43" s="52">
        <v>201</v>
      </c>
      <c r="N43" s="52">
        <v>182.4</v>
      </c>
      <c r="O43" s="51">
        <v>177.4</v>
      </c>
      <c r="P43" s="52">
        <v>209.95</v>
      </c>
      <c r="Q43" s="52">
        <v>817.5</v>
      </c>
      <c r="R43" s="52">
        <v>225.3</v>
      </c>
      <c r="S43" s="52">
        <v>194</v>
      </c>
      <c r="T43" s="52">
        <v>188.5</v>
      </c>
      <c r="U43" s="52">
        <v>210</v>
      </c>
      <c r="V43" s="52">
        <v>791</v>
      </c>
      <c r="W43" s="52">
        <v>222</v>
      </c>
      <c r="X43" s="52">
        <v>190.3</v>
      </c>
      <c r="Y43" s="52">
        <v>160.7</v>
      </c>
      <c r="Z43" s="52">
        <v>218</v>
      </c>
      <c r="AA43" s="52">
        <v>752.7</v>
      </c>
      <c r="AB43" s="52">
        <v>197.6</v>
      </c>
      <c r="AC43" s="52">
        <v>178.7</v>
      </c>
      <c r="AD43" s="52">
        <v>171.1</v>
      </c>
      <c r="AE43" s="52">
        <v>205.3</v>
      </c>
      <c r="AF43" s="52">
        <v>772.1</v>
      </c>
      <c r="AG43" s="52">
        <v>211</v>
      </c>
      <c r="AH43" s="52">
        <v>196</v>
      </c>
      <c r="AI43" s="52">
        <v>148.2</v>
      </c>
      <c r="AJ43" s="52">
        <v>216.9</v>
      </c>
      <c r="AK43" s="52">
        <v>779.92</v>
      </c>
      <c r="AL43" s="52">
        <v>212.82</v>
      </c>
      <c r="AM43" s="52">
        <v>180.9</v>
      </c>
      <c r="AN43" s="52">
        <v>185</v>
      </c>
      <c r="AO43" s="52">
        <v>201.2</v>
      </c>
      <c r="AP43" s="52">
        <v>808.7</v>
      </c>
      <c r="AQ43" s="52">
        <v>221.7</v>
      </c>
      <c r="AR43" s="52">
        <v>212.66</v>
      </c>
      <c r="AS43" s="52">
        <v>180.25</v>
      </c>
      <c r="AT43" s="52">
        <v>194.1</v>
      </c>
      <c r="AU43" s="52">
        <v>484.59</v>
      </c>
      <c r="AV43" s="52">
        <v>132.39</v>
      </c>
      <c r="AW43" s="52">
        <v>129.3</v>
      </c>
      <c r="AX43" s="52">
        <v>96</v>
      </c>
      <c r="AY43" s="52">
        <v>126.9</v>
      </c>
      <c r="AZ43" s="52">
        <v>466.8</v>
      </c>
      <c r="BA43" s="52">
        <v>124.1</v>
      </c>
      <c r="BB43" s="52">
        <v>124</v>
      </c>
      <c r="BC43" s="52">
        <v>89.5</v>
      </c>
      <c r="BD43" s="52">
        <v>129.2</v>
      </c>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2:121" s="2" customFormat="1" ht="12.75">
      <c r="B44" s="38" t="s">
        <v>303</v>
      </c>
      <c r="C44" s="51">
        <v>223.3</v>
      </c>
      <c r="D44" s="52">
        <v>176.7429401854917</v>
      </c>
      <c r="E44" s="52">
        <v>224.2</v>
      </c>
      <c r="F44" s="52">
        <v>72.5</v>
      </c>
      <c r="G44" s="52">
        <v>618.8</v>
      </c>
      <c r="H44" s="51">
        <v>178.6</v>
      </c>
      <c r="I44" s="150">
        <v>163.1</v>
      </c>
      <c r="J44" s="52">
        <v>210.1</v>
      </c>
      <c r="K44" s="52">
        <v>66.9</v>
      </c>
      <c r="L44" s="52">
        <v>439.4</v>
      </c>
      <c r="M44" s="52">
        <v>159.7</v>
      </c>
      <c r="N44" s="52">
        <v>112.9</v>
      </c>
      <c r="O44" s="51">
        <v>88.8</v>
      </c>
      <c r="P44" s="52">
        <v>78.1</v>
      </c>
      <c r="Q44" s="52">
        <v>592.5</v>
      </c>
      <c r="R44" s="52">
        <v>152.6</v>
      </c>
      <c r="S44" s="52">
        <v>115</v>
      </c>
      <c r="T44" s="52">
        <v>105.5</v>
      </c>
      <c r="U44" s="52">
        <v>218.9</v>
      </c>
      <c r="V44" s="52">
        <v>479.3</v>
      </c>
      <c r="W44" s="52">
        <v>91.28</v>
      </c>
      <c r="X44" s="52">
        <v>61.25</v>
      </c>
      <c r="Y44" s="52">
        <v>154.6</v>
      </c>
      <c r="Z44" s="52">
        <v>172.2</v>
      </c>
      <c r="AA44" s="52">
        <v>593.4</v>
      </c>
      <c r="AB44" s="52">
        <v>127.2</v>
      </c>
      <c r="AC44" s="52">
        <v>108.1</v>
      </c>
      <c r="AD44" s="52">
        <v>165.1</v>
      </c>
      <c r="AE44" s="52">
        <v>193</v>
      </c>
      <c r="AF44" s="52">
        <v>619.0999999999999</v>
      </c>
      <c r="AG44" s="52">
        <v>104.4</v>
      </c>
      <c r="AH44" s="52">
        <v>160</v>
      </c>
      <c r="AI44" s="52">
        <v>223.9</v>
      </c>
      <c r="AJ44" s="52">
        <v>130.8</v>
      </c>
      <c r="AK44" s="52">
        <v>389.42</v>
      </c>
      <c r="AL44" s="52">
        <v>35.72</v>
      </c>
      <c r="AM44" s="52">
        <v>80.7</v>
      </c>
      <c r="AN44" s="52">
        <v>187.6</v>
      </c>
      <c r="AO44" s="52">
        <v>85.4</v>
      </c>
      <c r="AP44" s="52">
        <v>296.8</v>
      </c>
      <c r="AQ44" s="52">
        <v>179.2</v>
      </c>
      <c r="AR44" s="52">
        <v>42.44</v>
      </c>
      <c r="AS44" s="52">
        <v>62.65</v>
      </c>
      <c r="AT44" s="52">
        <v>12.5</v>
      </c>
      <c r="AU44" s="58" t="s">
        <v>31</v>
      </c>
      <c r="AV44" s="58" t="s">
        <v>31</v>
      </c>
      <c r="AW44" s="58" t="s">
        <v>31</v>
      </c>
      <c r="AX44" s="58" t="s">
        <v>31</v>
      </c>
      <c r="AY44" s="58" t="s">
        <v>31</v>
      </c>
      <c r="AZ44" s="58" t="s">
        <v>31</v>
      </c>
      <c r="BA44" s="58" t="s">
        <v>31</v>
      </c>
      <c r="BB44" s="58" t="s">
        <v>31</v>
      </c>
      <c r="BC44" s="58" t="s">
        <v>31</v>
      </c>
      <c r="BD44" s="58" t="s">
        <v>31</v>
      </c>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2" customFormat="1" ht="13.5" thickBot="1">
      <c r="B45" s="74" t="s">
        <v>319</v>
      </c>
      <c r="C45" s="85">
        <v>400.9</v>
      </c>
      <c r="D45" s="86">
        <v>322.0881701854918</v>
      </c>
      <c r="E45" s="86">
        <v>366.3</v>
      </c>
      <c r="F45" s="86">
        <v>250.6</v>
      </c>
      <c r="G45" s="86">
        <v>1331.6</v>
      </c>
      <c r="H45" s="85">
        <v>360.8</v>
      </c>
      <c r="I45" s="277">
        <v>324.4</v>
      </c>
      <c r="J45" s="86">
        <v>369.4</v>
      </c>
      <c r="K45" s="86">
        <v>277</v>
      </c>
      <c r="L45" s="86">
        <v>1210.3</v>
      </c>
      <c r="M45" s="86">
        <v>360.7</v>
      </c>
      <c r="N45" s="86">
        <v>295.3</v>
      </c>
      <c r="O45" s="85">
        <f>SUM(O43:O44)</f>
        <v>266.2</v>
      </c>
      <c r="P45" s="86">
        <v>288.1</v>
      </c>
      <c r="Q45" s="86">
        <v>1410</v>
      </c>
      <c r="R45" s="86">
        <v>377.9</v>
      </c>
      <c r="S45" s="86">
        <v>309</v>
      </c>
      <c r="T45" s="86">
        <v>294</v>
      </c>
      <c r="U45" s="86">
        <v>428.9</v>
      </c>
      <c r="V45" s="86">
        <v>1270.4</v>
      </c>
      <c r="W45" s="86">
        <v>313.3</v>
      </c>
      <c r="X45" s="86">
        <v>251.6</v>
      </c>
      <c r="Y45" s="86">
        <v>315.3</v>
      </c>
      <c r="Z45" s="86">
        <v>390.2</v>
      </c>
      <c r="AA45" s="86">
        <v>1346.1</v>
      </c>
      <c r="AB45" s="86">
        <v>324.8</v>
      </c>
      <c r="AC45" s="86">
        <v>286.8</v>
      </c>
      <c r="AD45" s="86">
        <v>336.2</v>
      </c>
      <c r="AE45" s="86">
        <v>398.3</v>
      </c>
      <c r="AF45" s="86">
        <v>1391.3</v>
      </c>
      <c r="AG45" s="86">
        <v>315.4</v>
      </c>
      <c r="AH45" s="86">
        <v>356</v>
      </c>
      <c r="AI45" s="86">
        <v>372.2</v>
      </c>
      <c r="AJ45" s="86">
        <v>347.7</v>
      </c>
      <c r="AK45" s="86">
        <v>1169.34</v>
      </c>
      <c r="AL45" s="86">
        <v>248.54</v>
      </c>
      <c r="AM45" s="86">
        <v>261.6</v>
      </c>
      <c r="AN45" s="86">
        <v>372.6</v>
      </c>
      <c r="AO45" s="86">
        <v>286.6</v>
      </c>
      <c r="AP45" s="86">
        <v>1105.5</v>
      </c>
      <c r="AQ45" s="86">
        <v>400.9</v>
      </c>
      <c r="AR45" s="86">
        <v>255.1</v>
      </c>
      <c r="AS45" s="86">
        <v>242.9</v>
      </c>
      <c r="AT45" s="86">
        <v>206.6</v>
      </c>
      <c r="AU45" s="86">
        <v>484.6</v>
      </c>
      <c r="AV45" s="86">
        <v>132.4</v>
      </c>
      <c r="AW45" s="86">
        <v>129.3</v>
      </c>
      <c r="AX45" s="86">
        <v>96</v>
      </c>
      <c r="AY45" s="86">
        <v>126.9</v>
      </c>
      <c r="AZ45" s="86">
        <v>466.8</v>
      </c>
      <c r="BA45" s="86">
        <v>124.1</v>
      </c>
      <c r="BB45" s="86">
        <v>124</v>
      </c>
      <c r="BC45" s="86">
        <v>89.5</v>
      </c>
      <c r="BD45" s="86">
        <v>129.2</v>
      </c>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2:121" s="2" customFormat="1" ht="12.75">
      <c r="B46" s="1"/>
      <c r="C46" s="87"/>
      <c r="D46" s="88"/>
      <c r="E46" s="88"/>
      <c r="F46" s="88"/>
      <c r="G46" s="88"/>
      <c r="H46" s="87"/>
      <c r="I46" s="279"/>
      <c r="J46" s="88"/>
      <c r="K46" s="88"/>
      <c r="L46" s="88"/>
      <c r="M46" s="88"/>
      <c r="N46" s="88"/>
      <c r="O46" s="87"/>
      <c r="P46" s="88"/>
      <c r="Q46" s="88"/>
      <c r="R46" s="88"/>
      <c r="S46" s="88"/>
      <c r="T46" s="88"/>
      <c r="U46" s="88"/>
      <c r="V46" s="88"/>
      <c r="W46" s="88"/>
      <c r="X46" s="88"/>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42"/>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2:121" s="2" customFormat="1" ht="13.5" thickBot="1">
      <c r="B47" s="74" t="s">
        <v>288</v>
      </c>
      <c r="C47" s="65" t="s">
        <v>64</v>
      </c>
      <c r="D47" s="228" t="s">
        <v>64</v>
      </c>
      <c r="E47" s="228" t="s">
        <v>64</v>
      </c>
      <c r="F47" s="228" t="s">
        <v>42</v>
      </c>
      <c r="G47" s="228" t="s">
        <v>64</v>
      </c>
      <c r="H47" s="65" t="s">
        <v>64</v>
      </c>
      <c r="I47" s="66" t="s">
        <v>64</v>
      </c>
      <c r="J47" s="228" t="s">
        <v>64</v>
      </c>
      <c r="K47" s="228" t="s">
        <v>42</v>
      </c>
      <c r="L47" s="228" t="s">
        <v>42</v>
      </c>
      <c r="M47" s="228" t="s">
        <v>42</v>
      </c>
      <c r="N47" s="66" t="s">
        <v>42</v>
      </c>
      <c r="O47" s="65" t="s">
        <v>42</v>
      </c>
      <c r="P47" s="228" t="s">
        <v>42</v>
      </c>
      <c r="Q47" s="66" t="s">
        <v>42</v>
      </c>
      <c r="R47" s="66" t="s">
        <v>42</v>
      </c>
      <c r="S47" s="66" t="s">
        <v>42</v>
      </c>
      <c r="T47" s="66" t="s">
        <v>42</v>
      </c>
      <c r="U47" s="66" t="s">
        <v>42</v>
      </c>
      <c r="V47" s="66" t="s">
        <v>42</v>
      </c>
      <c r="W47" s="66" t="s">
        <v>42</v>
      </c>
      <c r="X47" s="66" t="s">
        <v>42</v>
      </c>
      <c r="Y47" s="66" t="s">
        <v>42</v>
      </c>
      <c r="Z47" s="66" t="s">
        <v>42</v>
      </c>
      <c r="AA47" s="66" t="s">
        <v>38</v>
      </c>
      <c r="AB47" s="66" t="s">
        <v>38</v>
      </c>
      <c r="AC47" s="66" t="s">
        <v>38</v>
      </c>
      <c r="AD47" s="66" t="s">
        <v>38</v>
      </c>
      <c r="AE47" s="66" t="s">
        <v>38</v>
      </c>
      <c r="AF47" s="66" t="s">
        <v>38</v>
      </c>
      <c r="AG47" s="66" t="s">
        <v>38</v>
      </c>
      <c r="AH47" s="66" t="s">
        <v>38</v>
      </c>
      <c r="AI47" s="66" t="s">
        <v>38</v>
      </c>
      <c r="AJ47" s="66" t="s">
        <v>38</v>
      </c>
      <c r="AK47" s="66" t="s">
        <v>38</v>
      </c>
      <c r="AL47" s="66" t="s">
        <v>38</v>
      </c>
      <c r="AM47" s="66" t="s">
        <v>38</v>
      </c>
      <c r="AN47" s="66" t="s">
        <v>38</v>
      </c>
      <c r="AO47" s="66" t="s">
        <v>38</v>
      </c>
      <c r="AP47" s="66" t="s">
        <v>38</v>
      </c>
      <c r="AQ47" s="66" t="s">
        <v>38</v>
      </c>
      <c r="AR47" s="66" t="s">
        <v>38</v>
      </c>
      <c r="AS47" s="66" t="s">
        <v>38</v>
      </c>
      <c r="AT47" s="66" t="s">
        <v>38</v>
      </c>
      <c r="AU47" s="66" t="s">
        <v>38</v>
      </c>
      <c r="AV47" s="66" t="s">
        <v>38</v>
      </c>
      <c r="AW47" s="66" t="s">
        <v>38</v>
      </c>
      <c r="AX47" s="66" t="s">
        <v>38</v>
      </c>
      <c r="AY47" s="66" t="s">
        <v>38</v>
      </c>
      <c r="AZ47" s="66" t="s">
        <v>38</v>
      </c>
      <c r="BA47" s="66" t="s">
        <v>38</v>
      </c>
      <c r="BB47" s="66" t="s">
        <v>38</v>
      </c>
      <c r="BC47" s="66" t="s">
        <v>38</v>
      </c>
      <c r="BD47" s="66" t="s">
        <v>38</v>
      </c>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2:56" ht="12.75">
      <c r="B48" s="38" t="s">
        <v>320</v>
      </c>
      <c r="C48" s="51">
        <v>13908.5</v>
      </c>
      <c r="D48" s="52">
        <v>3721.028300000001</v>
      </c>
      <c r="E48" s="52">
        <v>6543.4</v>
      </c>
      <c r="F48" s="52">
        <v>17001.1</v>
      </c>
      <c r="G48" s="52">
        <v>38940.3</v>
      </c>
      <c r="H48" s="51">
        <v>13020.4</v>
      </c>
      <c r="I48" s="150">
        <v>3082.8</v>
      </c>
      <c r="J48" s="52">
        <v>6789.2</v>
      </c>
      <c r="K48" s="52">
        <v>16048.5</v>
      </c>
      <c r="L48" s="52">
        <v>39263.2</v>
      </c>
      <c r="M48" s="52">
        <v>12984.199999999997</v>
      </c>
      <c r="N48" s="52">
        <v>3268.3</v>
      </c>
      <c r="O48" s="51">
        <v>6040.4</v>
      </c>
      <c r="P48" s="52">
        <v>16970.3</v>
      </c>
      <c r="Q48" s="52">
        <v>40658.9</v>
      </c>
      <c r="R48" s="52">
        <v>14254.6</v>
      </c>
      <c r="S48" s="52">
        <v>2941.6</v>
      </c>
      <c r="T48" s="52">
        <v>4425.2</v>
      </c>
      <c r="U48" s="52">
        <v>19037.4</v>
      </c>
      <c r="V48" s="52">
        <v>42607</v>
      </c>
      <c r="W48" s="52">
        <v>14195</v>
      </c>
      <c r="X48" s="52">
        <v>3476</v>
      </c>
      <c r="Y48" s="52">
        <v>6848.4</v>
      </c>
      <c r="Z48" s="52">
        <v>18088</v>
      </c>
      <c r="AA48" s="52">
        <v>39526.6</v>
      </c>
      <c r="AB48" s="52">
        <v>15079.3</v>
      </c>
      <c r="AC48" s="52">
        <v>2944.9</v>
      </c>
      <c r="AD48" s="52">
        <v>5350.6</v>
      </c>
      <c r="AE48" s="52">
        <v>16151.8</v>
      </c>
      <c r="AF48" s="52">
        <v>36208.5</v>
      </c>
      <c r="AG48" s="52">
        <v>12642.859999999999</v>
      </c>
      <c r="AH48" s="52">
        <v>2701.3</v>
      </c>
      <c r="AI48" s="52">
        <v>5809.51</v>
      </c>
      <c r="AJ48" s="52">
        <v>15054.92</v>
      </c>
      <c r="AK48" s="52">
        <v>36616.97</v>
      </c>
      <c r="AL48" s="52">
        <v>12980.33</v>
      </c>
      <c r="AM48" s="52">
        <v>2866.65</v>
      </c>
      <c r="AN48" s="52">
        <v>5336.05</v>
      </c>
      <c r="AO48" s="52">
        <v>15433.94</v>
      </c>
      <c r="AP48" s="52">
        <v>40174.51</v>
      </c>
      <c r="AQ48" s="52">
        <v>12530.1</v>
      </c>
      <c r="AR48" s="52">
        <v>3367.44</v>
      </c>
      <c r="AS48" s="52">
        <v>5765.6</v>
      </c>
      <c r="AT48" s="52">
        <v>18511.37</v>
      </c>
      <c r="AU48" s="52">
        <v>40213.89</v>
      </c>
      <c r="AV48" s="52">
        <v>14241.99</v>
      </c>
      <c r="AW48" s="52">
        <v>2747.7</v>
      </c>
      <c r="AX48" s="52">
        <v>5503.2</v>
      </c>
      <c r="AY48" s="52">
        <v>17721</v>
      </c>
      <c r="AZ48" s="52">
        <v>38660.2</v>
      </c>
      <c r="BA48" s="52">
        <v>13317.2</v>
      </c>
      <c r="BB48" s="52">
        <v>2789.3</v>
      </c>
      <c r="BC48" s="52">
        <v>5199.7</v>
      </c>
      <c r="BD48" s="52">
        <v>17354</v>
      </c>
    </row>
    <row r="49" spans="2:56" ht="12.75">
      <c r="B49" s="38"/>
      <c r="C49" s="51"/>
      <c r="D49" s="52"/>
      <c r="E49" s="52"/>
      <c r="F49" s="52"/>
      <c r="G49" s="52"/>
      <c r="H49" s="51"/>
      <c r="I49" s="150"/>
      <c r="J49" s="52"/>
      <c r="K49" s="52"/>
      <c r="L49" s="52"/>
      <c r="M49" s="52"/>
      <c r="N49" s="52"/>
      <c r="O49" s="51"/>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row>
    <row r="50" spans="2:56" ht="13.5" thickBot="1">
      <c r="B50" s="74"/>
      <c r="C50" s="65" t="s">
        <v>65</v>
      </c>
      <c r="D50" s="228" t="s">
        <v>65</v>
      </c>
      <c r="E50" s="228" t="s">
        <v>65</v>
      </c>
      <c r="F50" s="228" t="s">
        <v>43</v>
      </c>
      <c r="G50" s="228" t="s">
        <v>65</v>
      </c>
      <c r="H50" s="65" t="s">
        <v>65</v>
      </c>
      <c r="I50" s="66" t="s">
        <v>65</v>
      </c>
      <c r="J50" s="228" t="s">
        <v>65</v>
      </c>
      <c r="K50" s="228" t="s">
        <v>43</v>
      </c>
      <c r="L50" s="228" t="s">
        <v>43</v>
      </c>
      <c r="M50" s="228" t="s">
        <v>43</v>
      </c>
      <c r="N50" s="66" t="s">
        <v>43</v>
      </c>
      <c r="O50" s="65" t="s">
        <v>43</v>
      </c>
      <c r="P50" s="228" t="s">
        <v>43</v>
      </c>
      <c r="Q50" s="66" t="s">
        <v>43</v>
      </c>
      <c r="R50" s="66" t="s">
        <v>43</v>
      </c>
      <c r="S50" s="66" t="s">
        <v>43</v>
      </c>
      <c r="T50" s="66" t="s">
        <v>43</v>
      </c>
      <c r="U50" s="66" t="s">
        <v>43</v>
      </c>
      <c r="V50" s="66" t="s">
        <v>43</v>
      </c>
      <c r="W50" s="66" t="s">
        <v>43</v>
      </c>
      <c r="X50" s="66" t="s">
        <v>43</v>
      </c>
      <c r="Y50" s="66" t="s">
        <v>43</v>
      </c>
      <c r="Z50" s="66" t="s">
        <v>43</v>
      </c>
      <c r="AA50" s="66" t="s">
        <v>39</v>
      </c>
      <c r="AB50" s="66" t="s">
        <v>39</v>
      </c>
      <c r="AC50" s="66" t="s">
        <v>39</v>
      </c>
      <c r="AD50" s="66" t="s">
        <v>39</v>
      </c>
      <c r="AE50" s="66" t="s">
        <v>39</v>
      </c>
      <c r="AF50" s="66" t="s">
        <v>39</v>
      </c>
      <c r="AG50" s="66" t="s">
        <v>39</v>
      </c>
      <c r="AH50" s="66" t="s">
        <v>39</v>
      </c>
      <c r="AI50" s="66" t="s">
        <v>39</v>
      </c>
      <c r="AJ50" s="66" t="s">
        <v>39</v>
      </c>
      <c r="AK50" s="66" t="s">
        <v>39</v>
      </c>
      <c r="AL50" s="66" t="s">
        <v>39</v>
      </c>
      <c r="AM50" s="66" t="s">
        <v>39</v>
      </c>
      <c r="AN50" s="66" t="s">
        <v>39</v>
      </c>
      <c r="AO50" s="66" t="s">
        <v>39</v>
      </c>
      <c r="AP50" s="66" t="s">
        <v>39</v>
      </c>
      <c r="AQ50" s="66" t="s">
        <v>39</v>
      </c>
      <c r="AR50" s="66" t="s">
        <v>39</v>
      </c>
      <c r="AS50" s="66" t="s">
        <v>39</v>
      </c>
      <c r="AT50" s="66" t="s">
        <v>39</v>
      </c>
      <c r="AU50" s="66" t="s">
        <v>39</v>
      </c>
      <c r="AV50" s="66" t="s">
        <v>39</v>
      </c>
      <c r="AW50" s="66" t="s">
        <v>39</v>
      </c>
      <c r="AX50" s="66" t="s">
        <v>39</v>
      </c>
      <c r="AY50" s="66" t="s">
        <v>39</v>
      </c>
      <c r="AZ50" s="66" t="s">
        <v>39</v>
      </c>
      <c r="BA50" s="66" t="s">
        <v>39</v>
      </c>
      <c r="BB50" s="66" t="s">
        <v>39</v>
      </c>
      <c r="BC50" s="66" t="s">
        <v>39</v>
      </c>
      <c r="BD50" s="66" t="s">
        <v>39</v>
      </c>
    </row>
    <row r="51" spans="2:56" ht="12.75">
      <c r="B51" s="38" t="s">
        <v>321</v>
      </c>
      <c r="C51" s="51">
        <v>1205.7</v>
      </c>
      <c r="D51" s="52">
        <v>436.372791</v>
      </c>
      <c r="E51" s="52">
        <v>614.2</v>
      </c>
      <c r="F51" s="52">
        <v>1223.5</v>
      </c>
      <c r="G51" s="52">
        <v>3637.8</v>
      </c>
      <c r="H51" s="51">
        <v>1164.7</v>
      </c>
      <c r="I51" s="150">
        <v>453.9</v>
      </c>
      <c r="J51" s="52">
        <v>637.1</v>
      </c>
      <c r="K51" s="52">
        <v>1382.2</v>
      </c>
      <c r="L51" s="52">
        <v>3948.5</v>
      </c>
      <c r="M51" s="52">
        <v>1266.5</v>
      </c>
      <c r="N51" s="52">
        <v>424.7</v>
      </c>
      <c r="O51" s="51">
        <v>743.9</v>
      </c>
      <c r="P51" s="52">
        <v>1513.3</v>
      </c>
      <c r="Q51" s="52">
        <v>3974.5</v>
      </c>
      <c r="R51" s="52">
        <v>1314.7</v>
      </c>
      <c r="S51" s="52">
        <v>522.6</v>
      </c>
      <c r="T51" s="52">
        <v>598.8</v>
      </c>
      <c r="U51" s="52">
        <v>1538.6</v>
      </c>
      <c r="V51" s="52">
        <v>3882</v>
      </c>
      <c r="W51" s="52">
        <v>1280.4</v>
      </c>
      <c r="X51" s="52">
        <v>407</v>
      </c>
      <c r="Y51" s="52">
        <v>736.6</v>
      </c>
      <c r="Z51" s="52">
        <v>1458</v>
      </c>
      <c r="AA51" s="52">
        <v>3604.3</v>
      </c>
      <c r="AB51" s="52">
        <v>1204.2</v>
      </c>
      <c r="AC51" s="52">
        <v>418.4</v>
      </c>
      <c r="AD51" s="52">
        <v>591.6</v>
      </c>
      <c r="AE51" s="52">
        <v>1390.1</v>
      </c>
      <c r="AF51" s="52">
        <v>3487.29</v>
      </c>
      <c r="AG51" s="52">
        <v>1135.67</v>
      </c>
      <c r="AH51" s="52">
        <v>328.1</v>
      </c>
      <c r="AI51" s="52">
        <v>674.4200000000001</v>
      </c>
      <c r="AJ51" s="52">
        <v>1349.1</v>
      </c>
      <c r="AK51" s="52">
        <v>3555.43</v>
      </c>
      <c r="AL51" s="52">
        <v>1131.51</v>
      </c>
      <c r="AM51" s="52">
        <v>386.13</v>
      </c>
      <c r="AN51" s="52">
        <v>647.62</v>
      </c>
      <c r="AO51" s="52">
        <v>1390.17</v>
      </c>
      <c r="AP51" s="52">
        <v>3772.2</v>
      </c>
      <c r="AQ51" s="52">
        <v>1188.9</v>
      </c>
      <c r="AR51" s="52">
        <v>444.63</v>
      </c>
      <c r="AS51" s="52">
        <v>613</v>
      </c>
      <c r="AT51" s="52">
        <v>1525.67</v>
      </c>
      <c r="AU51" s="52">
        <v>3719.31</v>
      </c>
      <c r="AV51" s="52">
        <v>1287.91</v>
      </c>
      <c r="AW51" s="52">
        <v>395.7</v>
      </c>
      <c r="AX51" s="52">
        <v>632.7</v>
      </c>
      <c r="AY51" s="52">
        <v>1403</v>
      </c>
      <c r="AZ51" s="52">
        <v>3685.1</v>
      </c>
      <c r="BA51" s="52">
        <v>1279.7</v>
      </c>
      <c r="BB51" s="52">
        <v>432.8</v>
      </c>
      <c r="BC51" s="52">
        <v>572.3</v>
      </c>
      <c r="BD51" s="52">
        <v>1400.3</v>
      </c>
    </row>
    <row r="52" spans="5:13" ht="12.75">
      <c r="E52" s="108"/>
      <c r="F52" s="108"/>
      <c r="G52" s="108"/>
      <c r="H52" s="108"/>
      <c r="I52" s="108"/>
      <c r="J52" s="108"/>
      <c r="K52" s="108"/>
      <c r="M52" s="108"/>
    </row>
    <row r="53" spans="2:18" ht="12.75">
      <c r="B53" s="50" t="s">
        <v>324</v>
      </c>
      <c r="C53" s="50"/>
      <c r="D53" s="50"/>
      <c r="E53" s="130"/>
      <c r="F53" s="130"/>
      <c r="G53" s="130"/>
      <c r="H53" s="130"/>
      <c r="I53" s="130"/>
      <c r="J53" s="130"/>
      <c r="K53" s="50"/>
      <c r="L53" s="50"/>
      <c r="M53" s="130"/>
      <c r="N53" s="50"/>
      <c r="O53" s="50"/>
      <c r="P53" s="50"/>
      <c r="Q53" s="50"/>
      <c r="R53" s="50"/>
    </row>
    <row r="54" spans="2:18" ht="12.75">
      <c r="B54" s="130" t="s">
        <v>325</v>
      </c>
      <c r="C54" s="130"/>
      <c r="D54" s="130"/>
      <c r="E54" s="130"/>
      <c r="F54" s="130"/>
      <c r="G54" s="130"/>
      <c r="H54" s="130"/>
      <c r="I54" s="130"/>
      <c r="J54" s="130"/>
      <c r="K54" s="130"/>
      <c r="L54" s="130"/>
      <c r="M54" s="130"/>
      <c r="N54" s="130"/>
      <c r="O54" s="130"/>
      <c r="P54" s="130"/>
      <c r="Q54" s="130"/>
      <c r="R54" s="130"/>
    </row>
    <row r="55" spans="2:18" ht="22.5">
      <c r="B55" s="183" t="s">
        <v>326</v>
      </c>
      <c r="C55" s="183"/>
      <c r="D55" s="183"/>
      <c r="E55" s="183"/>
      <c r="F55" s="183"/>
      <c r="G55" s="183"/>
      <c r="H55" s="183"/>
      <c r="I55" s="183"/>
      <c r="J55" s="183"/>
      <c r="K55" s="183"/>
      <c r="L55" s="190"/>
      <c r="M55" s="190"/>
      <c r="N55" s="154"/>
      <c r="O55" s="154"/>
      <c r="P55" s="190"/>
      <c r="Q55" s="154"/>
      <c r="R55" s="154"/>
    </row>
    <row r="56" spans="2:18" ht="12.75">
      <c r="B56" s="108"/>
      <c r="C56" s="108"/>
      <c r="D56" s="108"/>
      <c r="E56" s="108"/>
      <c r="F56" s="108"/>
      <c r="G56" s="108"/>
      <c r="H56" s="108"/>
      <c r="I56" s="108"/>
      <c r="J56" s="108"/>
      <c r="K56" s="108"/>
      <c r="L56" s="108"/>
      <c r="M56" s="108"/>
      <c r="P56" s="108"/>
      <c r="Q56" s="155"/>
      <c r="R56" s="15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7.xml><?xml version="1.0" encoding="utf-8"?>
<worksheet xmlns="http://schemas.openxmlformats.org/spreadsheetml/2006/main" xmlns:r="http://schemas.openxmlformats.org/officeDocument/2006/relationships">
  <dimension ref="B1:BD34"/>
  <sheetViews>
    <sheetView showGridLines="0" zoomScale="90" zoomScaleNormal="90" zoomScalePageLayoutView="0" workbookViewId="0" topLeftCell="A1">
      <pane xSplit="2" ySplit="6" topLeftCell="C7" activePane="bottomRight" state="frozen"/>
      <selection pane="topLeft" activeCell="C7" sqref="C7:C15"/>
      <selection pane="topRight" activeCell="C7" sqref="C7:C15"/>
      <selection pane="bottomLeft" activeCell="C7" sqref="C7:C15"/>
      <selection pane="bottomRight" activeCell="A1" sqref="A1"/>
    </sheetView>
  </sheetViews>
  <sheetFormatPr defaultColWidth="9.140625" defaultRowHeight="12.75"/>
  <cols>
    <col min="1" max="1" width="1.28515625" style="1" customWidth="1"/>
    <col min="2" max="2" width="87.7109375" style="1" customWidth="1"/>
    <col min="3" max="3" width="22.140625" style="1" customWidth="1"/>
    <col min="4" max="47" width="20.7109375" style="1" customWidth="1"/>
    <col min="48" max="16384" width="9.140625" style="1" customWidth="1"/>
  </cols>
  <sheetData>
    <row r="1" spans="2:19" ht="23.25" customHeight="1">
      <c r="B1" s="33" t="s">
        <v>105</v>
      </c>
      <c r="C1" s="33"/>
      <c r="D1" s="33"/>
      <c r="E1" s="33"/>
      <c r="F1" s="33"/>
      <c r="G1" s="33"/>
      <c r="H1" s="33"/>
      <c r="I1" s="33"/>
      <c r="J1" s="33"/>
      <c r="K1" s="33"/>
      <c r="L1" s="33"/>
      <c r="M1" s="33"/>
      <c r="N1" s="33"/>
      <c r="O1" s="33"/>
      <c r="P1" s="33"/>
      <c r="Q1" s="33"/>
      <c r="R1" s="33"/>
      <c r="S1" s="33"/>
    </row>
    <row r="2" spans="2:47" ht="15.75" customHeight="1">
      <c r="B2" s="34"/>
      <c r="C2" s="34"/>
      <c r="D2" s="34"/>
      <c r="E2" s="34"/>
      <c r="F2" s="34"/>
      <c r="G2" s="34"/>
      <c r="H2" s="34"/>
      <c r="I2" s="34"/>
      <c r="J2" s="34"/>
      <c r="K2" s="34"/>
      <c r="L2" s="34"/>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2:19" ht="12.75">
      <c r="B3" s="2"/>
      <c r="C3" s="2"/>
      <c r="D3" s="2"/>
      <c r="E3" s="2"/>
      <c r="F3" s="2"/>
      <c r="G3" s="2"/>
      <c r="H3" s="2"/>
      <c r="I3" s="2"/>
      <c r="J3" s="2"/>
      <c r="K3" s="2"/>
      <c r="L3" s="2"/>
      <c r="M3" s="2"/>
      <c r="N3" s="2"/>
      <c r="O3" s="2"/>
      <c r="P3" s="2"/>
      <c r="Q3" s="2"/>
      <c r="R3" s="2"/>
      <c r="S3" s="2"/>
    </row>
    <row r="4" spans="2:47" s="116" customFormat="1" ht="75.75" customHeight="1">
      <c r="B4" s="79" t="s">
        <v>327</v>
      </c>
      <c r="C4" s="107">
        <v>2021</v>
      </c>
      <c r="D4" s="71" t="s">
        <v>76</v>
      </c>
      <c r="E4" s="202" t="s">
        <v>75</v>
      </c>
      <c r="F4" s="107" t="s">
        <v>72</v>
      </c>
      <c r="G4" s="107" t="s">
        <v>71</v>
      </c>
      <c r="H4" s="107">
        <v>2020</v>
      </c>
      <c r="I4" s="71" t="s">
        <v>68</v>
      </c>
      <c r="J4" s="107" t="s">
        <v>66</v>
      </c>
      <c r="K4" s="107" t="s">
        <v>62</v>
      </c>
      <c r="L4" s="107" t="s">
        <v>60</v>
      </c>
      <c r="M4" s="107">
        <v>2019</v>
      </c>
      <c r="N4" s="107" t="s">
        <v>59</v>
      </c>
      <c r="O4" s="71" t="s">
        <v>58</v>
      </c>
      <c r="P4" s="107" t="s">
        <v>56</v>
      </c>
      <c r="Q4" s="107" t="s">
        <v>55</v>
      </c>
      <c r="R4" s="107">
        <v>2018</v>
      </c>
      <c r="S4" s="107" t="s">
        <v>54</v>
      </c>
      <c r="T4" s="107" t="s">
        <v>48</v>
      </c>
      <c r="U4" s="107" t="s">
        <v>47</v>
      </c>
      <c r="V4" s="107" t="s">
        <v>46</v>
      </c>
      <c r="W4" s="107">
        <v>2017</v>
      </c>
      <c r="X4" s="107" t="s">
        <v>45</v>
      </c>
      <c r="Y4" s="107" t="s">
        <v>44</v>
      </c>
      <c r="Z4" s="107" t="s">
        <v>41</v>
      </c>
      <c r="AA4" s="107" t="s">
        <v>40</v>
      </c>
      <c r="AB4" s="107">
        <v>2016</v>
      </c>
      <c r="AC4" s="107" t="s">
        <v>33</v>
      </c>
      <c r="AD4" s="107" t="s">
        <v>32</v>
      </c>
      <c r="AE4" s="107" t="s">
        <v>30</v>
      </c>
      <c r="AF4" s="107" t="s">
        <v>29</v>
      </c>
      <c r="AG4" s="107">
        <v>2015</v>
      </c>
      <c r="AH4" s="107" t="s">
        <v>28</v>
      </c>
      <c r="AI4" s="107" t="s">
        <v>27</v>
      </c>
      <c r="AJ4" s="107" t="s">
        <v>25</v>
      </c>
      <c r="AK4" s="107" t="s">
        <v>26</v>
      </c>
      <c r="AL4" s="107">
        <v>2014</v>
      </c>
      <c r="AM4" s="107" t="s">
        <v>22</v>
      </c>
      <c r="AN4" s="107" t="s">
        <v>23</v>
      </c>
      <c r="AO4" s="107" t="s">
        <v>21</v>
      </c>
      <c r="AP4" s="107" t="s">
        <v>19</v>
      </c>
      <c r="AQ4" s="107">
        <v>2013</v>
      </c>
      <c r="AR4" s="107" t="s">
        <v>18</v>
      </c>
      <c r="AS4" s="107" t="s">
        <v>17</v>
      </c>
      <c r="AT4" s="107" t="s">
        <v>15</v>
      </c>
      <c r="AU4" s="107" t="s">
        <v>16</v>
      </c>
    </row>
    <row r="5" spans="2:47" ht="12" customHeight="1">
      <c r="B5" s="67"/>
      <c r="C5" s="229" t="s">
        <v>341</v>
      </c>
      <c r="D5" s="299" t="s">
        <v>340</v>
      </c>
      <c r="E5" s="229" t="s">
        <v>341</v>
      </c>
      <c r="F5" s="229" t="s">
        <v>341</v>
      </c>
      <c r="G5" s="229" t="s">
        <v>341</v>
      </c>
      <c r="H5" s="229" t="s">
        <v>341</v>
      </c>
      <c r="I5" s="299" t="s">
        <v>340</v>
      </c>
      <c r="J5" s="229" t="s">
        <v>341</v>
      </c>
      <c r="K5" s="229" t="s">
        <v>341</v>
      </c>
      <c r="L5" s="229" t="s">
        <v>341</v>
      </c>
      <c r="M5" s="229" t="s">
        <v>341</v>
      </c>
      <c r="N5" s="229" t="s">
        <v>341</v>
      </c>
      <c r="O5" s="99" t="s">
        <v>57</v>
      </c>
      <c r="P5" s="229" t="s">
        <v>341</v>
      </c>
      <c r="Q5" s="229" t="s">
        <v>341</v>
      </c>
      <c r="R5" s="229" t="s">
        <v>341</v>
      </c>
      <c r="S5" s="229" t="s">
        <v>341</v>
      </c>
      <c r="T5" s="229" t="s">
        <v>341</v>
      </c>
      <c r="U5" s="229" t="s">
        <v>341</v>
      </c>
      <c r="V5" s="229" t="s">
        <v>341</v>
      </c>
      <c r="W5" s="229" t="s">
        <v>341</v>
      </c>
      <c r="X5" s="229" t="s">
        <v>341</v>
      </c>
      <c r="Y5" s="229" t="s">
        <v>341</v>
      </c>
      <c r="Z5" s="229" t="s">
        <v>341</v>
      </c>
      <c r="AA5" s="229" t="s">
        <v>341</v>
      </c>
      <c r="AB5" s="229" t="s">
        <v>341</v>
      </c>
      <c r="AC5" s="229" t="s">
        <v>341</v>
      </c>
      <c r="AD5" s="229" t="s">
        <v>341</v>
      </c>
      <c r="AE5" s="229" t="s">
        <v>341</v>
      </c>
      <c r="AF5" s="229" t="s">
        <v>341</v>
      </c>
      <c r="AG5" s="229" t="s">
        <v>341</v>
      </c>
      <c r="AH5" s="229" t="s">
        <v>341</v>
      </c>
      <c r="AI5" s="229" t="s">
        <v>341</v>
      </c>
      <c r="AJ5" s="229" t="s">
        <v>341</v>
      </c>
      <c r="AK5" s="229" t="s">
        <v>341</v>
      </c>
      <c r="AL5" s="229" t="s">
        <v>341</v>
      </c>
      <c r="AM5" s="229" t="s">
        <v>341</v>
      </c>
      <c r="AN5" s="229" t="s">
        <v>341</v>
      </c>
      <c r="AO5" s="229" t="s">
        <v>341</v>
      </c>
      <c r="AP5" s="229" t="s">
        <v>341</v>
      </c>
      <c r="AQ5" s="229" t="s">
        <v>341</v>
      </c>
      <c r="AR5" s="229" t="s">
        <v>341</v>
      </c>
      <c r="AS5" s="229" t="s">
        <v>341</v>
      </c>
      <c r="AT5" s="229" t="s">
        <v>341</v>
      </c>
      <c r="AU5" s="229" t="s">
        <v>341</v>
      </c>
    </row>
    <row r="6" spans="2:47" ht="12" customHeight="1" thickBot="1">
      <c r="B6" s="100"/>
      <c r="C6" s="106"/>
      <c r="D6" s="210"/>
      <c r="E6" s="283"/>
      <c r="F6" s="106"/>
      <c r="G6" s="106"/>
      <c r="H6" s="106"/>
      <c r="I6" s="210"/>
      <c r="J6" s="106"/>
      <c r="K6" s="106"/>
      <c r="L6" s="106"/>
      <c r="M6" s="106"/>
      <c r="N6" s="106"/>
      <c r="O6" s="210"/>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row>
    <row r="7" spans="2:47" ht="15.75" customHeight="1">
      <c r="B7" s="38" t="s">
        <v>328</v>
      </c>
      <c r="C7" s="132">
        <v>5.14</v>
      </c>
      <c r="D7" s="251">
        <v>1.61</v>
      </c>
      <c r="E7" s="284">
        <v>0.5074808788734958</v>
      </c>
      <c r="F7" s="132">
        <v>1.04</v>
      </c>
      <c r="G7" s="132">
        <v>1.98</v>
      </c>
      <c r="H7" s="132">
        <v>4.346911455887714</v>
      </c>
      <c r="I7" s="251">
        <v>1.3663387870944221</v>
      </c>
      <c r="J7" s="61">
        <v>0.51</v>
      </c>
      <c r="K7" s="61">
        <v>0.82</v>
      </c>
      <c r="L7" s="132">
        <v>1.6505726687932922</v>
      </c>
      <c r="M7" s="132">
        <v>4.151553927451696</v>
      </c>
      <c r="N7" s="132">
        <v>1.2208402723295664</v>
      </c>
      <c r="O7" s="251">
        <v>0.5225529233503466</v>
      </c>
      <c r="P7" s="61">
        <v>0.8255252804411226</v>
      </c>
      <c r="Q7" s="132">
        <v>1.58</v>
      </c>
      <c r="R7" s="61">
        <v>4.11</v>
      </c>
      <c r="S7" s="61">
        <v>1.26</v>
      </c>
      <c r="T7" s="61">
        <v>0.52</v>
      </c>
      <c r="U7" s="61">
        <v>0.65</v>
      </c>
      <c r="V7" s="61">
        <v>1.68</v>
      </c>
      <c r="W7" s="61">
        <v>4.06</v>
      </c>
      <c r="X7" s="61">
        <v>1.18</v>
      </c>
      <c r="Y7" s="61">
        <v>0.56</v>
      </c>
      <c r="Z7" s="132">
        <v>0.81</v>
      </c>
      <c r="AA7" s="132">
        <v>1.51</v>
      </c>
      <c r="AB7" s="132">
        <v>3.91</v>
      </c>
      <c r="AC7" s="132">
        <v>1.26</v>
      </c>
      <c r="AD7" s="132">
        <v>0.52</v>
      </c>
      <c r="AE7" s="132">
        <v>0.68</v>
      </c>
      <c r="AF7" s="132">
        <v>1.45</v>
      </c>
      <c r="AG7" s="61">
        <v>3.6491</v>
      </c>
      <c r="AH7" s="61">
        <v>1.0972</v>
      </c>
      <c r="AI7" s="61">
        <v>0.5051</v>
      </c>
      <c r="AJ7" s="61">
        <v>0.6868</v>
      </c>
      <c r="AK7" s="61">
        <v>1.36</v>
      </c>
      <c r="AL7" s="61">
        <v>3.6405</v>
      </c>
      <c r="AM7" s="61">
        <v>1.1904</v>
      </c>
      <c r="AN7" s="61">
        <v>0.4556</v>
      </c>
      <c r="AO7" s="61">
        <v>0.6003</v>
      </c>
      <c r="AP7" s="61">
        <v>1.3942</v>
      </c>
      <c r="AQ7" s="61">
        <v>3.9192</v>
      </c>
      <c r="AR7" s="61">
        <v>1.0427</v>
      </c>
      <c r="AS7" s="61">
        <v>0.5488</v>
      </c>
      <c r="AT7" s="61">
        <v>0.6106</v>
      </c>
      <c r="AU7" s="61">
        <v>1.7171</v>
      </c>
    </row>
    <row r="8" spans="2:47" ht="15.75" customHeight="1">
      <c r="B8" s="38" t="s">
        <v>329</v>
      </c>
      <c r="C8" s="132">
        <v>3.94</v>
      </c>
      <c r="D8" s="131">
        <v>1.05</v>
      </c>
      <c r="E8" s="174">
        <v>0.8363618997448048</v>
      </c>
      <c r="F8" s="132">
        <v>0.93</v>
      </c>
      <c r="G8" s="132">
        <v>1.12</v>
      </c>
      <c r="H8" s="132">
        <v>3.4598634481407218</v>
      </c>
      <c r="I8" s="131">
        <v>0.898510674170616</v>
      </c>
      <c r="J8" s="132">
        <v>0.82</v>
      </c>
      <c r="K8" s="132">
        <v>0.78</v>
      </c>
      <c r="L8" s="132">
        <v>0.9413527739701055</v>
      </c>
      <c r="M8" s="132">
        <v>2.3680276097338684</v>
      </c>
      <c r="N8" s="132">
        <v>0.5469326637805325</v>
      </c>
      <c r="O8" s="131">
        <v>0.5914326411275785</v>
      </c>
      <c r="P8" s="132">
        <v>0.6121441774480822</v>
      </c>
      <c r="Q8" s="132">
        <v>0.62</v>
      </c>
      <c r="R8" s="132">
        <v>3.1</v>
      </c>
      <c r="S8" s="132">
        <v>0.83</v>
      </c>
      <c r="T8" s="132">
        <v>0.66</v>
      </c>
      <c r="U8" s="132">
        <v>0.65</v>
      </c>
      <c r="V8" s="132">
        <v>0.96</v>
      </c>
      <c r="W8" s="132">
        <v>3.06</v>
      </c>
      <c r="X8" s="132">
        <v>0.85</v>
      </c>
      <c r="Y8" s="132">
        <v>0.67</v>
      </c>
      <c r="Z8" s="132">
        <v>0.68</v>
      </c>
      <c r="AA8" s="132">
        <v>0.86</v>
      </c>
      <c r="AB8" s="132">
        <v>2.39</v>
      </c>
      <c r="AC8" s="132">
        <v>0.74</v>
      </c>
      <c r="AD8" s="132">
        <v>0.49</v>
      </c>
      <c r="AE8" s="132">
        <v>0.51</v>
      </c>
      <c r="AF8" s="132">
        <v>0.66</v>
      </c>
      <c r="AG8" s="61">
        <v>2.8311</v>
      </c>
      <c r="AH8" s="61">
        <v>0.6169</v>
      </c>
      <c r="AI8" s="61">
        <v>0.5674</v>
      </c>
      <c r="AJ8" s="61">
        <v>0.6968</v>
      </c>
      <c r="AK8" s="61">
        <v>0.95</v>
      </c>
      <c r="AL8" s="61">
        <v>3.4057000000000004</v>
      </c>
      <c r="AM8" s="61">
        <v>0.7546</v>
      </c>
      <c r="AN8" s="61">
        <v>0.7604</v>
      </c>
      <c r="AO8" s="61">
        <v>0.8563</v>
      </c>
      <c r="AP8" s="61">
        <v>1.0344</v>
      </c>
      <c r="AQ8" s="61">
        <v>3.7791</v>
      </c>
      <c r="AR8" s="61">
        <v>0.995</v>
      </c>
      <c r="AS8" s="61">
        <v>0.8376</v>
      </c>
      <c r="AT8" s="61">
        <v>0.8545</v>
      </c>
      <c r="AU8" s="61">
        <v>1.092</v>
      </c>
    </row>
    <row r="9" spans="2:50" ht="15.75" customHeight="1">
      <c r="B9" s="39" t="s">
        <v>330</v>
      </c>
      <c r="C9" s="132">
        <v>2.06</v>
      </c>
      <c r="D9" s="131">
        <v>0.61</v>
      </c>
      <c r="E9" s="174">
        <v>0.3129798148040468</v>
      </c>
      <c r="F9" s="132">
        <v>0.4</v>
      </c>
      <c r="G9" s="132">
        <v>0.74</v>
      </c>
      <c r="H9" s="132">
        <v>2.0372809896254096</v>
      </c>
      <c r="I9" s="131">
        <v>0.6078026795998903</v>
      </c>
      <c r="J9" s="132">
        <v>0.31</v>
      </c>
      <c r="K9" s="132">
        <v>0.35</v>
      </c>
      <c r="L9" s="132">
        <v>0.7694783100255195</v>
      </c>
      <c r="M9" s="132">
        <v>2.692422852828928</v>
      </c>
      <c r="N9" s="132">
        <v>0.9173071446626869</v>
      </c>
      <c r="O9" s="131">
        <v>0.39309205213270165</v>
      </c>
      <c r="P9" s="132">
        <v>0.4313903442398833</v>
      </c>
      <c r="Q9" s="132">
        <v>0.95</v>
      </c>
      <c r="R9" s="132">
        <v>1.79</v>
      </c>
      <c r="S9" s="132">
        <v>0.55</v>
      </c>
      <c r="T9" s="132">
        <v>0.27</v>
      </c>
      <c r="U9" s="132">
        <v>0.31</v>
      </c>
      <c r="V9" s="132">
        <v>0.66</v>
      </c>
      <c r="W9" s="132">
        <v>1.93</v>
      </c>
      <c r="X9" s="132">
        <v>0.51</v>
      </c>
      <c r="Y9" s="132">
        <v>0.28</v>
      </c>
      <c r="Z9" s="132">
        <v>0.4</v>
      </c>
      <c r="AA9" s="132">
        <v>0.74</v>
      </c>
      <c r="AB9" s="132">
        <v>1.61</v>
      </c>
      <c r="AC9" s="132">
        <v>0.58</v>
      </c>
      <c r="AD9" s="132">
        <v>0.18</v>
      </c>
      <c r="AE9" s="132">
        <v>0.28</v>
      </c>
      <c r="AF9" s="132">
        <v>0.61</v>
      </c>
      <c r="AG9" s="61">
        <v>1.6614</v>
      </c>
      <c r="AH9" s="61">
        <v>0.4614</v>
      </c>
      <c r="AI9" s="61">
        <v>0.1813</v>
      </c>
      <c r="AJ9" s="61">
        <v>0.3387</v>
      </c>
      <c r="AK9" s="61">
        <v>0.68</v>
      </c>
      <c r="AL9" s="61">
        <v>1.8651</v>
      </c>
      <c r="AM9" s="61">
        <v>0.6808</v>
      </c>
      <c r="AN9" s="61">
        <v>0.2385</v>
      </c>
      <c r="AO9" s="61">
        <v>0.2886</v>
      </c>
      <c r="AP9" s="61">
        <v>0.6572</v>
      </c>
      <c r="AQ9" s="61">
        <v>2.0919</v>
      </c>
      <c r="AR9" s="61">
        <v>0.6849</v>
      </c>
      <c r="AS9" s="61">
        <v>0.2257</v>
      </c>
      <c r="AT9" s="61">
        <v>0.3558</v>
      </c>
      <c r="AU9" s="61">
        <v>0.8255</v>
      </c>
      <c r="AX9" s="3"/>
    </row>
    <row r="10" spans="2:50" ht="15.75" customHeight="1">
      <c r="B10" s="38" t="s">
        <v>331</v>
      </c>
      <c r="C10" s="132">
        <v>2.53</v>
      </c>
      <c r="D10" s="131">
        <v>0.61</v>
      </c>
      <c r="E10" s="174">
        <v>0.6177973999270872</v>
      </c>
      <c r="F10" s="132">
        <v>0.6</v>
      </c>
      <c r="G10" s="132">
        <v>0.7</v>
      </c>
      <c r="H10" s="132">
        <v>2.5780462098979218</v>
      </c>
      <c r="I10" s="131">
        <v>0.6879773350346337</v>
      </c>
      <c r="J10" s="132">
        <v>0.56</v>
      </c>
      <c r="K10" s="132">
        <v>0.62</v>
      </c>
      <c r="L10" s="132">
        <v>0.7100688748632883</v>
      </c>
      <c r="M10" s="132">
        <v>2.324623026157492</v>
      </c>
      <c r="N10" s="132">
        <v>0.6552118641997815</v>
      </c>
      <c r="O10" s="131">
        <v>0.4758629267225663</v>
      </c>
      <c r="P10" s="132">
        <v>0.5097539562522786</v>
      </c>
      <c r="Q10" s="132">
        <v>0.68</v>
      </c>
      <c r="R10" s="174">
        <v>2.38</v>
      </c>
      <c r="S10" s="174">
        <v>0.61</v>
      </c>
      <c r="T10" s="174">
        <v>0.49</v>
      </c>
      <c r="U10" s="174">
        <v>0.59</v>
      </c>
      <c r="V10" s="174">
        <v>0.68</v>
      </c>
      <c r="W10" s="174">
        <v>2.48</v>
      </c>
      <c r="X10" s="174">
        <v>0.69</v>
      </c>
      <c r="Y10" s="174">
        <v>0.51</v>
      </c>
      <c r="Z10" s="174">
        <v>0.6</v>
      </c>
      <c r="AA10" s="174">
        <v>0.69</v>
      </c>
      <c r="AB10" s="174">
        <v>1.92</v>
      </c>
      <c r="AC10" s="174">
        <v>0.5</v>
      </c>
      <c r="AD10" s="174">
        <v>0.46</v>
      </c>
      <c r="AE10" s="174">
        <v>0.47</v>
      </c>
      <c r="AF10" s="174">
        <v>0.49</v>
      </c>
      <c r="AG10" s="133">
        <v>1.8367</v>
      </c>
      <c r="AH10" s="133">
        <v>0.5143</v>
      </c>
      <c r="AI10" s="133">
        <v>0.3539</v>
      </c>
      <c r="AJ10" s="133">
        <v>0.4485</v>
      </c>
      <c r="AK10" s="133">
        <v>0.52</v>
      </c>
      <c r="AL10" s="133">
        <v>1.7983</v>
      </c>
      <c r="AM10" s="133">
        <v>0.4564</v>
      </c>
      <c r="AN10" s="133">
        <v>0.2862</v>
      </c>
      <c r="AO10" s="133">
        <v>0.4708</v>
      </c>
      <c r="AP10" s="133">
        <v>0.5849</v>
      </c>
      <c r="AQ10" s="133">
        <v>2.2017</v>
      </c>
      <c r="AR10" s="133">
        <v>0.5808</v>
      </c>
      <c r="AS10" s="133">
        <v>0.4666</v>
      </c>
      <c r="AT10" s="133">
        <v>0.5413</v>
      </c>
      <c r="AU10" s="133">
        <v>0.613</v>
      </c>
      <c r="AX10" s="3"/>
    </row>
    <row r="11" spans="2:50" ht="15.75" customHeight="1">
      <c r="B11" s="39" t="s">
        <v>332</v>
      </c>
      <c r="C11" s="132">
        <v>1.79</v>
      </c>
      <c r="D11" s="131">
        <v>0.47</v>
      </c>
      <c r="E11" s="174">
        <v>0.3143095075647102</v>
      </c>
      <c r="F11" s="132">
        <v>0.43</v>
      </c>
      <c r="G11" s="132">
        <v>0.58</v>
      </c>
      <c r="H11" s="132">
        <v>2.088293173441487</v>
      </c>
      <c r="I11" s="131">
        <v>0.6660405404666421</v>
      </c>
      <c r="J11" s="132">
        <v>0.45</v>
      </c>
      <c r="K11" s="132">
        <v>0.46</v>
      </c>
      <c r="L11" s="132">
        <v>0.5422526329748452</v>
      </c>
      <c r="M11" s="132">
        <v>2.4581540530441126</v>
      </c>
      <c r="N11" s="132">
        <v>0.6004877196500188</v>
      </c>
      <c r="O11" s="131">
        <v>0.5140428521691579</v>
      </c>
      <c r="P11" s="132">
        <v>0.6321524269959897</v>
      </c>
      <c r="Q11" s="132">
        <v>0.71</v>
      </c>
      <c r="R11" s="174">
        <v>2.37</v>
      </c>
      <c r="S11" s="174">
        <v>0.63</v>
      </c>
      <c r="T11" s="174">
        <v>0.53</v>
      </c>
      <c r="U11" s="174">
        <v>0.51</v>
      </c>
      <c r="V11" s="174">
        <v>0.7</v>
      </c>
      <c r="W11" s="174">
        <v>1.84</v>
      </c>
      <c r="X11" s="174">
        <v>0.62</v>
      </c>
      <c r="Y11" s="174">
        <v>0.35</v>
      </c>
      <c r="Z11" s="174">
        <v>0.39</v>
      </c>
      <c r="AA11" s="174">
        <v>0.48</v>
      </c>
      <c r="AB11" s="174">
        <v>1.29</v>
      </c>
      <c r="AC11" s="174">
        <v>0.42</v>
      </c>
      <c r="AD11" s="174">
        <v>0.19</v>
      </c>
      <c r="AE11" s="174">
        <v>0.28</v>
      </c>
      <c r="AF11" s="174">
        <v>0.31</v>
      </c>
      <c r="AG11" s="133">
        <v>1.0846</v>
      </c>
      <c r="AH11" s="133">
        <v>0.2525</v>
      </c>
      <c r="AI11" s="133">
        <v>0.1998</v>
      </c>
      <c r="AJ11" s="133">
        <v>0.2523</v>
      </c>
      <c r="AK11" s="133">
        <v>0.38</v>
      </c>
      <c r="AL11" s="133">
        <v>1.0529</v>
      </c>
      <c r="AM11" s="133">
        <v>0.3816</v>
      </c>
      <c r="AN11" s="133">
        <v>0.1932</v>
      </c>
      <c r="AO11" s="133">
        <v>0.2007</v>
      </c>
      <c r="AP11" s="133">
        <v>0.2774</v>
      </c>
      <c r="AQ11" s="133">
        <v>1.1295</v>
      </c>
      <c r="AR11" s="133">
        <v>0.2736</v>
      </c>
      <c r="AS11" s="133">
        <v>0.2101</v>
      </c>
      <c r="AT11" s="133">
        <v>0.202</v>
      </c>
      <c r="AU11" s="133">
        <v>0.4438</v>
      </c>
      <c r="AX11" s="3"/>
    </row>
    <row r="12" spans="2:50" ht="15.75" customHeight="1">
      <c r="B12" s="38" t="s">
        <v>333</v>
      </c>
      <c r="C12" s="132">
        <v>1.9</v>
      </c>
      <c r="D12" s="131">
        <v>0.44</v>
      </c>
      <c r="E12" s="174">
        <v>0.5383080963361283</v>
      </c>
      <c r="F12" s="132">
        <v>0.49</v>
      </c>
      <c r="G12" s="132">
        <v>0.43</v>
      </c>
      <c r="H12" s="132">
        <v>2.413927823641998</v>
      </c>
      <c r="I12" s="131">
        <v>0.6024031001640537</v>
      </c>
      <c r="J12" s="132">
        <v>0.64</v>
      </c>
      <c r="K12" s="132">
        <v>0.58</v>
      </c>
      <c r="L12" s="132">
        <v>0.5915247234779439</v>
      </c>
      <c r="M12" s="132">
        <v>2.025959079566168</v>
      </c>
      <c r="N12" s="132">
        <v>0.5930956502005102</v>
      </c>
      <c r="O12" s="131">
        <v>0.5538593817900108</v>
      </c>
      <c r="P12" s="132">
        <v>0.4661204977214729</v>
      </c>
      <c r="Q12" s="132">
        <v>0.41</v>
      </c>
      <c r="R12" s="174">
        <v>2.12</v>
      </c>
      <c r="S12" s="174">
        <v>0.43</v>
      </c>
      <c r="T12" s="174">
        <v>0.56</v>
      </c>
      <c r="U12" s="174">
        <v>0.51</v>
      </c>
      <c r="V12" s="174">
        <v>0.62</v>
      </c>
      <c r="W12" s="174">
        <v>1.98</v>
      </c>
      <c r="X12" s="174">
        <v>0.64</v>
      </c>
      <c r="Y12" s="174">
        <v>0.52</v>
      </c>
      <c r="Z12" s="174">
        <v>0.43</v>
      </c>
      <c r="AA12" s="174">
        <v>0.39</v>
      </c>
      <c r="AB12" s="174">
        <v>1.1</v>
      </c>
      <c r="AC12" s="174">
        <v>0.28</v>
      </c>
      <c r="AD12" s="174">
        <v>0.38</v>
      </c>
      <c r="AE12" s="174">
        <v>0.28</v>
      </c>
      <c r="AF12" s="174">
        <v>0.24</v>
      </c>
      <c r="AG12" s="133">
        <v>1.23157</v>
      </c>
      <c r="AH12" s="133">
        <v>0.28507</v>
      </c>
      <c r="AI12" s="133">
        <v>0.3137</v>
      </c>
      <c r="AJ12" s="133">
        <v>0.3128</v>
      </c>
      <c r="AK12" s="133">
        <v>0.32</v>
      </c>
      <c r="AL12" s="133">
        <v>1.2819</v>
      </c>
      <c r="AM12" s="133">
        <v>0.3053</v>
      </c>
      <c r="AN12" s="133">
        <v>0.3076</v>
      </c>
      <c r="AO12" s="133">
        <v>0.3081</v>
      </c>
      <c r="AP12" s="133">
        <v>0.3609</v>
      </c>
      <c r="AQ12" s="133">
        <v>1.5286000000000002</v>
      </c>
      <c r="AR12" s="133">
        <v>0.4025</v>
      </c>
      <c r="AS12" s="133">
        <v>0.353</v>
      </c>
      <c r="AT12" s="133">
        <v>0.3559</v>
      </c>
      <c r="AU12" s="133">
        <v>0.4172</v>
      </c>
      <c r="AW12" s="3"/>
      <c r="AX12" s="3"/>
    </row>
    <row r="13" spans="2:50" ht="15.75" customHeight="1">
      <c r="B13" s="38" t="s">
        <v>334</v>
      </c>
      <c r="C13" s="132">
        <v>5.32</v>
      </c>
      <c r="D13" s="131">
        <v>1.88</v>
      </c>
      <c r="E13" s="174">
        <v>1.1495</v>
      </c>
      <c r="F13" s="132">
        <v>0.95</v>
      </c>
      <c r="G13" s="132">
        <v>1.34</v>
      </c>
      <c r="H13" s="132">
        <v>3.717757913335235</v>
      </c>
      <c r="I13" s="131">
        <v>1.052821625271974</v>
      </c>
      <c r="J13" s="132">
        <v>0.72</v>
      </c>
      <c r="K13" s="132">
        <v>0.76</v>
      </c>
      <c r="L13" s="132">
        <v>1.1849362880632612</v>
      </c>
      <c r="M13" s="132">
        <v>5.027862784591022</v>
      </c>
      <c r="N13" s="132">
        <v>1.3806937540486097</v>
      </c>
      <c r="O13" s="131">
        <v>1.2061946663925955</v>
      </c>
      <c r="P13" s="132">
        <v>1.0955697926576418</v>
      </c>
      <c r="Q13" s="132">
        <v>1.35</v>
      </c>
      <c r="R13" s="132">
        <v>3.93</v>
      </c>
      <c r="S13" s="132">
        <v>1.36</v>
      </c>
      <c r="T13" s="132">
        <v>0.86</v>
      </c>
      <c r="U13" s="132">
        <v>0.72</v>
      </c>
      <c r="V13" s="132">
        <v>1</v>
      </c>
      <c r="W13" s="132">
        <v>2.19</v>
      </c>
      <c r="X13" s="132">
        <v>0.6</v>
      </c>
      <c r="Y13" s="132">
        <v>0.45</v>
      </c>
      <c r="Z13" s="132">
        <v>0.48</v>
      </c>
      <c r="AA13" s="132">
        <v>0.65</v>
      </c>
      <c r="AB13" s="132">
        <v>2.51</v>
      </c>
      <c r="AC13" s="132">
        <v>0.56</v>
      </c>
      <c r="AD13" s="132">
        <v>0.61</v>
      </c>
      <c r="AE13" s="132">
        <v>0.57</v>
      </c>
      <c r="AF13" s="132">
        <v>0.76</v>
      </c>
      <c r="AG13" s="61">
        <v>2.2671</v>
      </c>
      <c r="AH13" s="61">
        <v>0.6077999999999999</v>
      </c>
      <c r="AI13" s="61">
        <v>0.6393</v>
      </c>
      <c r="AJ13" s="61">
        <v>0.5</v>
      </c>
      <c r="AK13" s="61">
        <v>0.52</v>
      </c>
      <c r="AL13" s="61">
        <v>1.754</v>
      </c>
      <c r="AM13" s="61">
        <v>0.49</v>
      </c>
      <c r="AN13" s="61">
        <v>0.36</v>
      </c>
      <c r="AO13" s="61">
        <v>0.44</v>
      </c>
      <c r="AP13" s="61">
        <v>0.464</v>
      </c>
      <c r="AQ13" s="61">
        <v>1.38</v>
      </c>
      <c r="AR13" s="61">
        <v>0.36</v>
      </c>
      <c r="AS13" s="61">
        <v>0.3</v>
      </c>
      <c r="AT13" s="61">
        <v>0.27</v>
      </c>
      <c r="AU13" s="61">
        <v>0.45</v>
      </c>
      <c r="AW13" s="3"/>
      <c r="AX13" s="3"/>
    </row>
    <row r="14" spans="2:50" ht="15.75" customHeight="1">
      <c r="B14" s="38" t="s">
        <v>335</v>
      </c>
      <c r="C14" s="132">
        <v>11.57</v>
      </c>
      <c r="D14" s="131">
        <v>3.77</v>
      </c>
      <c r="E14" s="174">
        <v>1.5922238425082031</v>
      </c>
      <c r="F14" s="132">
        <v>2.04</v>
      </c>
      <c r="G14" s="132">
        <v>4.17</v>
      </c>
      <c r="H14" s="132">
        <v>9.73288552679548</v>
      </c>
      <c r="I14" s="131">
        <v>3.1864911593146195</v>
      </c>
      <c r="J14" s="132">
        <v>1.32</v>
      </c>
      <c r="K14" s="132">
        <v>1.72</v>
      </c>
      <c r="L14" s="132">
        <v>3.5163943674808604</v>
      </c>
      <c r="M14" s="132">
        <v>9.061193127962085</v>
      </c>
      <c r="N14" s="132">
        <v>3.0500776522056134</v>
      </c>
      <c r="O14" s="131">
        <v>1.2469077652205613</v>
      </c>
      <c r="P14" s="132">
        <v>1.427287458986511</v>
      </c>
      <c r="Q14" s="132">
        <v>3.34</v>
      </c>
      <c r="R14" s="132">
        <v>8.8</v>
      </c>
      <c r="S14" s="132">
        <v>2.82</v>
      </c>
      <c r="T14" s="132">
        <v>1.1</v>
      </c>
      <c r="U14" s="132">
        <v>1.42</v>
      </c>
      <c r="V14" s="132">
        <v>3.46</v>
      </c>
      <c r="W14" s="132">
        <v>8.51</v>
      </c>
      <c r="X14" s="132">
        <v>2.63</v>
      </c>
      <c r="Y14" s="132">
        <v>1.11</v>
      </c>
      <c r="Z14" s="132">
        <v>1.48</v>
      </c>
      <c r="AA14" s="132">
        <v>3.3</v>
      </c>
      <c r="AB14" s="132">
        <v>9.14</v>
      </c>
      <c r="AC14" s="132">
        <v>2.84</v>
      </c>
      <c r="AD14" s="132">
        <v>1.22</v>
      </c>
      <c r="AE14" s="132">
        <v>1.63</v>
      </c>
      <c r="AF14" s="132">
        <v>3.45</v>
      </c>
      <c r="AG14" s="61">
        <v>8.331</v>
      </c>
      <c r="AH14" s="61">
        <v>2.6393</v>
      </c>
      <c r="AI14" s="61">
        <v>1.1638</v>
      </c>
      <c r="AJ14" s="61">
        <v>1.5879</v>
      </c>
      <c r="AK14" s="61">
        <v>2.94</v>
      </c>
      <c r="AL14" s="61">
        <v>3.7415</v>
      </c>
      <c r="AM14" s="61">
        <v>2.5755</v>
      </c>
      <c r="AN14" s="61">
        <v>0.9251</v>
      </c>
      <c r="AO14" s="61">
        <v>0.1469</v>
      </c>
      <c r="AP14" s="61">
        <v>0.094</v>
      </c>
      <c r="AQ14" s="61">
        <v>0.06319999999999999</v>
      </c>
      <c r="AR14" s="61">
        <v>0.0382</v>
      </c>
      <c r="AS14" s="61">
        <v>0.0004</v>
      </c>
      <c r="AT14" s="61">
        <v>0.0183</v>
      </c>
      <c r="AU14" s="61">
        <v>0.0063</v>
      </c>
      <c r="AW14" s="3"/>
      <c r="AX14" s="3"/>
    </row>
    <row r="15" spans="2:50" ht="15.75" customHeight="1">
      <c r="B15" s="38" t="s">
        <v>336</v>
      </c>
      <c r="C15" s="132">
        <v>0.22</v>
      </c>
      <c r="D15" s="131">
        <v>0</v>
      </c>
      <c r="E15" s="174">
        <v>0</v>
      </c>
      <c r="F15" s="132">
        <v>0.01</v>
      </c>
      <c r="G15" s="132">
        <v>0.21</v>
      </c>
      <c r="H15" s="132">
        <v>1.246551221381699</v>
      </c>
      <c r="I15" s="131">
        <v>0.29235180468465194</v>
      </c>
      <c r="J15" s="132">
        <v>0.05</v>
      </c>
      <c r="K15" s="132">
        <v>0.21</v>
      </c>
      <c r="L15" s="132">
        <v>0.694199416697047</v>
      </c>
      <c r="M15" s="132">
        <v>0.544319914509661</v>
      </c>
      <c r="N15" s="132">
        <v>0.21723383403208169</v>
      </c>
      <c r="O15" s="131">
        <v>0.020796924808603706</v>
      </c>
      <c r="P15" s="132">
        <v>0.051529011483776886</v>
      </c>
      <c r="Q15" s="132">
        <v>0.26</v>
      </c>
      <c r="R15" s="132">
        <v>0.45</v>
      </c>
      <c r="S15" s="132">
        <v>0.11</v>
      </c>
      <c r="T15" s="132">
        <v>0.12</v>
      </c>
      <c r="U15" s="132">
        <v>0.08</v>
      </c>
      <c r="V15" s="132">
        <v>0.15</v>
      </c>
      <c r="W15" s="132">
        <v>0.73</v>
      </c>
      <c r="X15" s="132">
        <v>0.3</v>
      </c>
      <c r="Y15" s="132">
        <v>0.14</v>
      </c>
      <c r="Z15" s="132">
        <v>0.13</v>
      </c>
      <c r="AA15" s="132">
        <v>0.16</v>
      </c>
      <c r="AB15" s="132">
        <v>0.37</v>
      </c>
      <c r="AC15" s="132">
        <v>0.18</v>
      </c>
      <c r="AD15" s="132">
        <v>0.19</v>
      </c>
      <c r="AE15" s="132">
        <v>0</v>
      </c>
      <c r="AF15" s="132">
        <v>0</v>
      </c>
      <c r="AG15" s="61">
        <v>0</v>
      </c>
      <c r="AH15" s="61">
        <v>0</v>
      </c>
      <c r="AI15" s="61">
        <v>0</v>
      </c>
      <c r="AJ15" s="61">
        <v>0</v>
      </c>
      <c r="AK15" s="61">
        <v>0</v>
      </c>
      <c r="AL15" s="61">
        <v>0</v>
      </c>
      <c r="AM15" s="61">
        <v>0</v>
      </c>
      <c r="AN15" s="61">
        <v>0</v>
      </c>
      <c r="AO15" s="61">
        <v>0</v>
      </c>
      <c r="AP15" s="61">
        <v>0</v>
      </c>
      <c r="AQ15" s="61">
        <v>0.084</v>
      </c>
      <c r="AR15" s="61">
        <v>0.0839</v>
      </c>
      <c r="AS15" s="61">
        <v>0.0001</v>
      </c>
      <c r="AT15" s="61">
        <v>0</v>
      </c>
      <c r="AU15" s="61">
        <v>0</v>
      </c>
      <c r="AW15" s="3"/>
      <c r="AX15" s="3"/>
    </row>
    <row r="16" spans="13:50" ht="15.75" customHeight="1">
      <c r="M16" s="22"/>
      <c r="Q16" s="148"/>
      <c r="R16" s="148"/>
      <c r="Z16" s="61"/>
      <c r="AA16" s="61"/>
      <c r="AB16" s="61"/>
      <c r="AC16" s="61"/>
      <c r="AD16" s="61"/>
      <c r="AE16" s="61"/>
      <c r="AF16" s="61"/>
      <c r="AG16" s="61"/>
      <c r="AH16" s="61"/>
      <c r="AI16" s="61"/>
      <c r="AJ16" s="61"/>
      <c r="AK16" s="61"/>
      <c r="AL16" s="61"/>
      <c r="AM16" s="61"/>
      <c r="AN16" s="61"/>
      <c r="AO16" s="61"/>
      <c r="AP16" s="61"/>
      <c r="AQ16" s="61"/>
      <c r="AR16" s="61"/>
      <c r="AS16" s="61"/>
      <c r="AT16" s="61"/>
      <c r="AU16" s="61"/>
      <c r="AW16" s="3"/>
      <c r="AX16" s="3"/>
    </row>
    <row r="17" spans="2:50" ht="15.75" customHeight="1">
      <c r="B17" s="22"/>
      <c r="C17" s="22"/>
      <c r="D17" s="22"/>
      <c r="E17" s="22"/>
      <c r="F17" s="22"/>
      <c r="G17" s="22"/>
      <c r="H17" s="22"/>
      <c r="I17" s="22"/>
      <c r="J17" s="22"/>
      <c r="K17" s="22"/>
      <c r="L17" s="22"/>
      <c r="M17" s="50"/>
      <c r="N17" s="22"/>
      <c r="O17" s="22"/>
      <c r="P17" s="22"/>
      <c r="Q17" s="151"/>
      <c r="R17" s="151"/>
      <c r="S17" s="22"/>
      <c r="AL17" s="3"/>
      <c r="AM17" s="3"/>
      <c r="AN17" s="3"/>
      <c r="AO17" s="3"/>
      <c r="AP17" s="3"/>
      <c r="AQ17" s="3"/>
      <c r="AR17" s="3"/>
      <c r="AS17" s="3"/>
      <c r="AT17" s="3"/>
      <c r="AV17" s="3"/>
      <c r="AW17" s="3"/>
      <c r="AX17" s="3"/>
    </row>
    <row r="18" spans="2:19" ht="15.75" customHeight="1">
      <c r="B18" s="50" t="s">
        <v>337</v>
      </c>
      <c r="C18" s="50"/>
      <c r="D18" s="50"/>
      <c r="E18" s="50"/>
      <c r="F18" s="50"/>
      <c r="G18" s="50"/>
      <c r="H18" s="50"/>
      <c r="I18" s="50"/>
      <c r="J18" s="50"/>
      <c r="K18" s="50"/>
      <c r="L18" s="50"/>
      <c r="M18" s="186"/>
      <c r="N18" s="50"/>
      <c r="O18" s="50"/>
      <c r="P18" s="50"/>
      <c r="Q18" s="50"/>
      <c r="R18" s="50"/>
      <c r="S18" s="50"/>
    </row>
    <row r="19" spans="2:19" ht="22.5">
      <c r="B19" s="199" t="s">
        <v>338</v>
      </c>
      <c r="C19" s="199"/>
      <c r="D19" s="199"/>
      <c r="E19" s="199"/>
      <c r="F19" s="199"/>
      <c r="G19" s="199"/>
      <c r="H19" s="199"/>
      <c r="I19" s="199"/>
      <c r="J19" s="199"/>
      <c r="K19" s="199"/>
      <c r="L19" s="199"/>
      <c r="N19" s="186"/>
      <c r="O19" s="186"/>
      <c r="P19" s="50"/>
      <c r="Q19" s="50"/>
      <c r="R19" s="50"/>
      <c r="S19" s="50"/>
    </row>
    <row r="20" spans="2:19" ht="15.75" customHeight="1">
      <c r="B20" s="298" t="s">
        <v>339</v>
      </c>
      <c r="C20" s="50"/>
      <c r="D20" s="50"/>
      <c r="E20" s="50"/>
      <c r="F20" s="50"/>
      <c r="Q20" s="155"/>
      <c r="R20" s="155"/>
      <c r="S20" s="155"/>
    </row>
    <row r="21" ht="15.75" customHeight="1"/>
    <row r="22" ht="15.75" customHeight="1"/>
    <row r="23" spans="2:56"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2:56"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2:56"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2:56"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2:56"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2:56"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2:56"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2:56"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2:56"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2:56"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2:56"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2:56"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B1:AM42"/>
  <sheetViews>
    <sheetView showGridLines="0" zoomScale="90" zoomScaleNormal="90" zoomScalePageLayoutView="0" workbookViewId="0" topLeftCell="A1">
      <pane xSplit="2" topLeftCell="E1" activePane="topRight" state="frozen"/>
      <selection pane="topLeft" activeCell="A4" sqref="A4:IV68"/>
      <selection pane="topRight" activeCell="A1" sqref="A1"/>
    </sheetView>
  </sheetViews>
  <sheetFormatPr defaultColWidth="9.140625" defaultRowHeight="12.75"/>
  <cols>
    <col min="1" max="1" width="1.28515625" style="1" customWidth="1"/>
    <col min="2" max="2" width="97.57421875" style="1" customWidth="1"/>
    <col min="3" max="5" width="20.7109375" style="1" customWidth="1"/>
    <col min="6" max="8" width="20.7109375" style="155" customWidth="1"/>
    <col min="9" max="10" width="20.7109375" style="1" customWidth="1"/>
    <col min="11" max="11" width="10.7109375" style="0" customWidth="1"/>
    <col min="12" max="12" width="20.8515625" style="0" customWidth="1"/>
    <col min="13" max="13" width="20.57421875" style="0" customWidth="1"/>
    <col min="14" max="25" width="20.7109375" style="1" customWidth="1"/>
    <col min="26" max="30" width="17.7109375" style="1" customWidth="1"/>
    <col min="31" max="35" width="17.7109375" style="1" hidden="1" customWidth="1"/>
    <col min="36" max="16384" width="9.140625" style="1" customWidth="1"/>
  </cols>
  <sheetData>
    <row r="1" spans="2:5" ht="23.25" customHeight="1">
      <c r="B1" s="33" t="s">
        <v>105</v>
      </c>
      <c r="C1" s="33"/>
      <c r="D1" s="33"/>
      <c r="E1" s="64"/>
    </row>
    <row r="2" spans="2:25" ht="15.75" customHeight="1">
      <c r="B2" s="68"/>
      <c r="C2" s="68"/>
      <c r="D2" s="68"/>
      <c r="E2" s="68"/>
      <c r="F2" s="68"/>
      <c r="G2" s="159"/>
      <c r="H2" s="159"/>
      <c r="I2" s="159"/>
      <c r="J2" s="159"/>
      <c r="L2" s="159"/>
      <c r="M2" s="159"/>
      <c r="N2" s="159"/>
      <c r="O2" s="159"/>
      <c r="P2" s="159"/>
      <c r="Q2" s="159"/>
      <c r="R2" s="159"/>
      <c r="S2" s="159"/>
      <c r="T2" s="159"/>
      <c r="U2" s="159"/>
      <c r="V2" s="159"/>
      <c r="W2" s="159"/>
      <c r="X2" s="159"/>
      <c r="Y2" s="159"/>
    </row>
    <row r="3" spans="2:23" ht="12.75">
      <c r="B3" s="2"/>
      <c r="C3" s="2"/>
      <c r="D3" s="2"/>
      <c r="F3" s="1"/>
      <c r="G3" s="2"/>
      <c r="H3" s="2"/>
      <c r="I3" s="2"/>
      <c r="J3" s="2"/>
      <c r="N3" s="2"/>
      <c r="O3" s="2"/>
      <c r="P3" s="2"/>
      <c r="Q3" s="2"/>
      <c r="R3" s="2"/>
      <c r="S3" s="2"/>
      <c r="T3" s="2"/>
      <c r="U3" s="2"/>
      <c r="V3" s="2"/>
      <c r="W3" s="2"/>
    </row>
    <row r="4" spans="2:26" ht="75.75" customHeight="1">
      <c r="B4" s="70" t="s">
        <v>77</v>
      </c>
      <c r="C4" s="71">
        <v>2021</v>
      </c>
      <c r="D4" s="72">
        <v>2020</v>
      </c>
      <c r="E4" s="71" t="s">
        <v>76</v>
      </c>
      <c r="F4" s="72" t="s">
        <v>68</v>
      </c>
      <c r="G4" s="72" t="s">
        <v>101</v>
      </c>
      <c r="H4" s="72" t="s">
        <v>103</v>
      </c>
      <c r="I4" s="72" t="s">
        <v>102</v>
      </c>
      <c r="J4" s="72" t="s">
        <v>104</v>
      </c>
      <c r="L4" s="71" t="s">
        <v>76</v>
      </c>
      <c r="M4" s="107" t="s">
        <v>75</v>
      </c>
      <c r="N4" s="107" t="s">
        <v>72</v>
      </c>
      <c r="O4" s="107" t="s">
        <v>71</v>
      </c>
      <c r="P4" s="72" t="s">
        <v>69</v>
      </c>
      <c r="Q4" s="255" t="s">
        <v>68</v>
      </c>
      <c r="R4" s="107" t="s">
        <v>66</v>
      </c>
      <c r="S4" s="107" t="s">
        <v>62</v>
      </c>
      <c r="T4" s="107" t="s">
        <v>60</v>
      </c>
      <c r="U4" s="72" t="s">
        <v>61</v>
      </c>
      <c r="V4" s="71" t="s">
        <v>59</v>
      </c>
      <c r="W4" s="72" t="s">
        <v>58</v>
      </c>
      <c r="X4" s="107" t="s">
        <v>70</v>
      </c>
      <c r="Y4" s="107" t="s">
        <v>55</v>
      </c>
      <c r="Z4" s="3"/>
    </row>
    <row r="5" spans="2:26" ht="12" customHeight="1">
      <c r="B5" s="67"/>
      <c r="C5" s="99" t="s">
        <v>100</v>
      </c>
      <c r="D5" s="97" t="s">
        <v>100</v>
      </c>
      <c r="E5" s="99" t="s">
        <v>100</v>
      </c>
      <c r="F5" s="97" t="s">
        <v>100</v>
      </c>
      <c r="G5" s="97" t="s">
        <v>34</v>
      </c>
      <c r="H5" s="97" t="s">
        <v>100</v>
      </c>
      <c r="I5" s="97" t="s">
        <v>34</v>
      </c>
      <c r="J5" s="97" t="s">
        <v>100</v>
      </c>
      <c r="L5" s="99" t="s">
        <v>100</v>
      </c>
      <c r="M5" s="97" t="s">
        <v>100</v>
      </c>
      <c r="N5" s="97" t="s">
        <v>100</v>
      </c>
      <c r="O5" s="97" t="s">
        <v>100</v>
      </c>
      <c r="P5" s="97" t="s">
        <v>100</v>
      </c>
      <c r="Q5" s="99" t="s">
        <v>100</v>
      </c>
      <c r="R5" s="97" t="s">
        <v>100</v>
      </c>
      <c r="S5" s="97" t="s">
        <v>100</v>
      </c>
      <c r="T5" s="97" t="s">
        <v>100</v>
      </c>
      <c r="U5" s="97" t="s">
        <v>100</v>
      </c>
      <c r="V5" s="99" t="s">
        <v>100</v>
      </c>
      <c r="W5" s="97" t="s">
        <v>100</v>
      </c>
      <c r="X5" s="97" t="s">
        <v>100</v>
      </c>
      <c r="Y5" s="97" t="s">
        <v>100</v>
      </c>
      <c r="Z5" s="3"/>
    </row>
    <row r="6" spans="2:26" ht="12" customHeight="1" thickBot="1">
      <c r="B6" s="100"/>
      <c r="C6" s="101"/>
      <c r="D6" s="103"/>
      <c r="E6" s="101"/>
      <c r="F6" s="103"/>
      <c r="G6" s="103"/>
      <c r="H6" s="103"/>
      <c r="I6" s="103"/>
      <c r="J6" s="103"/>
      <c r="L6" s="101"/>
      <c r="M6" s="103"/>
      <c r="N6" s="103"/>
      <c r="O6" s="103"/>
      <c r="P6" s="103"/>
      <c r="Q6" s="101"/>
      <c r="R6" s="103"/>
      <c r="S6" s="103"/>
      <c r="T6" s="103"/>
      <c r="U6" s="103"/>
      <c r="V6" s="101"/>
      <c r="W6" s="103"/>
      <c r="X6" s="103"/>
      <c r="Y6" s="103"/>
      <c r="Z6" s="3"/>
    </row>
    <row r="7" spans="2:25" ht="12.75">
      <c r="B7" s="38" t="s">
        <v>78</v>
      </c>
      <c r="C7" s="41">
        <v>54962</v>
      </c>
      <c r="D7" s="44">
        <v>27715</v>
      </c>
      <c r="E7" s="41">
        <v>27503</v>
      </c>
      <c r="F7" s="44">
        <v>8369</v>
      </c>
      <c r="G7" s="98">
        <f>(C7-D7)/D7</f>
        <v>0.9831138372722352</v>
      </c>
      <c r="H7" s="44">
        <f aca="true" t="shared" si="0" ref="H7:H27">C7-D7</f>
        <v>27247</v>
      </c>
      <c r="I7" s="98">
        <f>(E7-F7)/F7</f>
        <v>2.2862946588600788</v>
      </c>
      <c r="J7" s="44">
        <f aca="true" t="shared" si="1" ref="J7:J27">E7-F7</f>
        <v>19134</v>
      </c>
      <c r="K7" s="256"/>
      <c r="L7" s="41">
        <v>27503</v>
      </c>
      <c r="M7" s="44">
        <v>9580</v>
      </c>
      <c r="N7" s="44">
        <v>7274</v>
      </c>
      <c r="O7" s="44">
        <v>10605</v>
      </c>
      <c r="P7" s="44">
        <v>27715</v>
      </c>
      <c r="Q7" s="41">
        <v>8369</v>
      </c>
      <c r="R7" s="44">
        <v>4081</v>
      </c>
      <c r="S7" s="44">
        <v>4850</v>
      </c>
      <c r="T7" s="44">
        <v>10415</v>
      </c>
      <c r="U7" s="44">
        <v>30430</v>
      </c>
      <c r="V7" s="41">
        <v>8902</v>
      </c>
      <c r="W7" s="44">
        <v>4736</v>
      </c>
      <c r="X7" s="44">
        <v>5735</v>
      </c>
      <c r="Y7" s="44">
        <v>11056</v>
      </c>
    </row>
    <row r="8" spans="2:25" ht="12.75">
      <c r="B8" s="38" t="s">
        <v>79</v>
      </c>
      <c r="C8" s="41">
        <v>15002</v>
      </c>
      <c r="D8" s="44">
        <v>11482</v>
      </c>
      <c r="E8" s="41">
        <v>4967</v>
      </c>
      <c r="F8" s="44">
        <v>3398</v>
      </c>
      <c r="G8" s="98">
        <f>(C8-D8)/D8</f>
        <v>0.3065668002090228</v>
      </c>
      <c r="H8" s="44">
        <f t="shared" si="0"/>
        <v>3520</v>
      </c>
      <c r="I8" s="98">
        <f>(E8-F8)/F8</f>
        <v>0.46174220129487936</v>
      </c>
      <c r="J8" s="44">
        <f t="shared" si="1"/>
        <v>1569</v>
      </c>
      <c r="K8" s="256"/>
      <c r="L8" s="41">
        <v>4967</v>
      </c>
      <c r="M8" s="44">
        <v>2929</v>
      </c>
      <c r="N8" s="44">
        <v>3158</v>
      </c>
      <c r="O8" s="44">
        <v>3948</v>
      </c>
      <c r="P8" s="44">
        <v>11482</v>
      </c>
      <c r="Q8" s="41">
        <v>3398</v>
      </c>
      <c r="R8" s="44">
        <v>2311</v>
      </c>
      <c r="S8" s="44">
        <v>2432</v>
      </c>
      <c r="T8" s="44">
        <v>3341</v>
      </c>
      <c r="U8" s="44">
        <v>11593</v>
      </c>
      <c r="V8" s="41">
        <v>3468</v>
      </c>
      <c r="W8" s="44">
        <v>2293</v>
      </c>
      <c r="X8" s="44">
        <v>2549</v>
      </c>
      <c r="Y8" s="44">
        <v>3284</v>
      </c>
    </row>
    <row r="9" spans="2:39" ht="13.5" thickBot="1">
      <c r="B9" s="74" t="s">
        <v>80</v>
      </c>
      <c r="C9" s="75">
        <v>69964</v>
      </c>
      <c r="D9" s="77">
        <v>39197</v>
      </c>
      <c r="E9" s="75">
        <v>32470</v>
      </c>
      <c r="F9" s="77">
        <v>11767</v>
      </c>
      <c r="G9" s="188">
        <f>(C9-D9)/D9</f>
        <v>0.7849325203459449</v>
      </c>
      <c r="H9" s="77">
        <f t="shared" si="0"/>
        <v>30767</v>
      </c>
      <c r="I9" s="188">
        <f>(E9-F9)/F9</f>
        <v>1.759411914676638</v>
      </c>
      <c r="J9" s="77">
        <f t="shared" si="1"/>
        <v>20703</v>
      </c>
      <c r="K9" s="256"/>
      <c r="L9" s="75">
        <v>32470</v>
      </c>
      <c r="M9" s="77">
        <v>12509</v>
      </c>
      <c r="N9" s="77">
        <v>10432</v>
      </c>
      <c r="O9" s="77">
        <v>14553</v>
      </c>
      <c r="P9" s="77">
        <v>39197</v>
      </c>
      <c r="Q9" s="75">
        <v>11767</v>
      </c>
      <c r="R9" s="77">
        <v>6392</v>
      </c>
      <c r="S9" s="77">
        <v>7282</v>
      </c>
      <c r="T9" s="77">
        <v>13756</v>
      </c>
      <c r="U9" s="77">
        <v>42023</v>
      </c>
      <c r="V9" s="75">
        <v>12370</v>
      </c>
      <c r="W9" s="77">
        <v>7029</v>
      </c>
      <c r="X9" s="77">
        <v>8284</v>
      </c>
      <c r="Y9" s="77">
        <v>14340</v>
      </c>
      <c r="Z9" s="3"/>
      <c r="AM9" s="3"/>
    </row>
    <row r="10" spans="2:39" ht="12.75">
      <c r="B10" s="38" t="s">
        <v>81</v>
      </c>
      <c r="C10" s="41">
        <v>-43758</v>
      </c>
      <c r="D10" s="44">
        <v>-19808</v>
      </c>
      <c r="E10" s="41">
        <v>-21950</v>
      </c>
      <c r="F10" s="44">
        <v>-5798</v>
      </c>
      <c r="G10" s="98">
        <f>(C10-D10)/D10</f>
        <v>1.2091074313408723</v>
      </c>
      <c r="H10" s="44">
        <f t="shared" si="0"/>
        <v>-23950</v>
      </c>
      <c r="I10" s="98">
        <f>(E10-F10)/F10</f>
        <v>2.7857882028285617</v>
      </c>
      <c r="J10" s="44">
        <f t="shared" si="1"/>
        <v>-16152</v>
      </c>
      <c r="K10" s="256"/>
      <c r="L10" s="145">
        <v>-21950</v>
      </c>
      <c r="M10" s="187">
        <v>-7242</v>
      </c>
      <c r="N10" s="187">
        <v>-6023</v>
      </c>
      <c r="O10" s="187">
        <v>-8543</v>
      </c>
      <c r="P10" s="44">
        <v>-19808</v>
      </c>
      <c r="Q10" s="41">
        <v>-5798</v>
      </c>
      <c r="R10" s="187">
        <v>-2552</v>
      </c>
      <c r="S10" s="187">
        <v>-2764</v>
      </c>
      <c r="T10" s="187">
        <v>-8694</v>
      </c>
      <c r="U10" s="44">
        <v>-26686</v>
      </c>
      <c r="V10" s="145">
        <v>-7810</v>
      </c>
      <c r="W10" s="44">
        <v>-4099</v>
      </c>
      <c r="X10" s="187">
        <v>-4846</v>
      </c>
      <c r="Y10" s="187">
        <v>-9931</v>
      </c>
      <c r="AM10" s="3"/>
    </row>
    <row r="11" spans="2:39" ht="14.25" customHeight="1">
      <c r="B11" s="38" t="s">
        <v>82</v>
      </c>
      <c r="C11" s="41">
        <v>0</v>
      </c>
      <c r="D11" s="44">
        <v>4915</v>
      </c>
      <c r="E11" s="41">
        <v>0</v>
      </c>
      <c r="F11" s="44">
        <v>0</v>
      </c>
      <c r="G11" s="98"/>
      <c r="H11" s="44">
        <f t="shared" si="0"/>
        <v>-4915</v>
      </c>
      <c r="I11" s="98"/>
      <c r="J11" s="44">
        <f t="shared" si="1"/>
        <v>0</v>
      </c>
      <c r="K11" s="256"/>
      <c r="L11" s="145">
        <v>0</v>
      </c>
      <c r="M11" s="187">
        <v>0</v>
      </c>
      <c r="N11" s="187">
        <v>0</v>
      </c>
      <c r="O11" s="187">
        <v>0</v>
      </c>
      <c r="P11" s="44">
        <v>4915</v>
      </c>
      <c r="Q11" s="41">
        <v>0</v>
      </c>
      <c r="R11" s="187">
        <v>0</v>
      </c>
      <c r="S11" s="187">
        <v>4915</v>
      </c>
      <c r="T11" s="187">
        <v>0</v>
      </c>
      <c r="U11" s="44">
        <v>0</v>
      </c>
      <c r="V11" s="145">
        <v>0</v>
      </c>
      <c r="W11" s="44">
        <v>0</v>
      </c>
      <c r="X11" s="187">
        <v>0</v>
      </c>
      <c r="Y11" s="187">
        <v>0</v>
      </c>
      <c r="AM11" s="3"/>
    </row>
    <row r="12" spans="2:39" ht="12.75">
      <c r="B12" s="38" t="s">
        <v>83</v>
      </c>
      <c r="C12" s="41">
        <v>-4168</v>
      </c>
      <c r="D12" s="44">
        <v>-3224</v>
      </c>
      <c r="E12" s="41">
        <v>-1374</v>
      </c>
      <c r="F12" s="44">
        <v>-958</v>
      </c>
      <c r="G12" s="98">
        <f aca="true" t="shared" si="2" ref="G12:G27">(C12-D12)/D12</f>
        <v>0.29280397022332505</v>
      </c>
      <c r="H12" s="44">
        <f t="shared" si="0"/>
        <v>-944</v>
      </c>
      <c r="I12" s="98">
        <f aca="true" t="shared" si="3" ref="I12:I27">(E12-F12)/F12</f>
        <v>0.4342379958246347</v>
      </c>
      <c r="J12" s="44">
        <f t="shared" si="1"/>
        <v>-416</v>
      </c>
      <c r="K12" s="256"/>
      <c r="L12" s="145">
        <v>-1374</v>
      </c>
      <c r="M12" s="187">
        <v>-892</v>
      </c>
      <c r="N12" s="187">
        <v>-811</v>
      </c>
      <c r="O12" s="187">
        <v>-1090</v>
      </c>
      <c r="P12" s="44">
        <v>-3224</v>
      </c>
      <c r="Q12" s="41">
        <v>-958</v>
      </c>
      <c r="R12" s="187">
        <v>-717</v>
      </c>
      <c r="S12" s="187">
        <v>-671</v>
      </c>
      <c r="T12" s="187">
        <v>-878</v>
      </c>
      <c r="U12" s="44">
        <v>-2977</v>
      </c>
      <c r="V12" s="145">
        <v>-935</v>
      </c>
      <c r="W12" s="44">
        <v>-615</v>
      </c>
      <c r="X12" s="187">
        <v>-628</v>
      </c>
      <c r="Y12" s="187">
        <v>-799</v>
      </c>
      <c r="AM12" s="3"/>
    </row>
    <row r="13" spans="2:39" ht="12.75">
      <c r="B13" s="38" t="s">
        <v>84</v>
      </c>
      <c r="C13" s="41">
        <v>-3480</v>
      </c>
      <c r="D13" s="44">
        <v>-3381</v>
      </c>
      <c r="E13" s="41">
        <v>-1016</v>
      </c>
      <c r="F13" s="44">
        <v>-1050</v>
      </c>
      <c r="G13" s="98">
        <f t="shared" si="2"/>
        <v>0.029281277728482696</v>
      </c>
      <c r="H13" s="44">
        <f t="shared" si="0"/>
        <v>-99</v>
      </c>
      <c r="I13" s="98">
        <f t="shared" si="3"/>
        <v>-0.03238095238095238</v>
      </c>
      <c r="J13" s="44">
        <f t="shared" si="1"/>
        <v>34</v>
      </c>
      <c r="K13" s="256"/>
      <c r="L13" s="145">
        <v>-1016</v>
      </c>
      <c r="M13" s="187">
        <v>-813</v>
      </c>
      <c r="N13" s="187">
        <v>-814</v>
      </c>
      <c r="O13" s="187">
        <v>-837</v>
      </c>
      <c r="P13" s="44">
        <v>-3381</v>
      </c>
      <c r="Q13" s="41">
        <v>-1050</v>
      </c>
      <c r="R13" s="187">
        <v>-730</v>
      </c>
      <c r="S13" s="187">
        <v>-801</v>
      </c>
      <c r="T13" s="187">
        <v>-800</v>
      </c>
      <c r="U13" s="44">
        <v>-3168</v>
      </c>
      <c r="V13" s="145">
        <v>-924</v>
      </c>
      <c r="W13" s="44">
        <v>-697</v>
      </c>
      <c r="X13" s="187">
        <v>-834</v>
      </c>
      <c r="Y13" s="187">
        <v>-713</v>
      </c>
      <c r="AA13" s="4"/>
      <c r="AB13" s="4"/>
      <c r="AC13" s="4"/>
      <c r="AD13" s="4"/>
      <c r="AE13" s="20"/>
      <c r="AF13" s="4"/>
      <c r="AG13" s="4"/>
      <c r="AH13" s="4"/>
      <c r="AI13" s="4"/>
      <c r="AJ13" s="21"/>
      <c r="AK13" s="3"/>
      <c r="AL13" s="3"/>
      <c r="AM13" s="3"/>
    </row>
    <row r="14" spans="2:39" ht="12.75">
      <c r="B14" s="38" t="s">
        <v>85</v>
      </c>
      <c r="C14" s="41">
        <v>-1159</v>
      </c>
      <c r="D14" s="44">
        <v>-1048</v>
      </c>
      <c r="E14" s="41">
        <v>-344</v>
      </c>
      <c r="F14" s="44">
        <v>-265</v>
      </c>
      <c r="G14" s="98">
        <f t="shared" si="2"/>
        <v>0.10591603053435114</v>
      </c>
      <c r="H14" s="44">
        <f t="shared" si="0"/>
        <v>-111</v>
      </c>
      <c r="I14" s="98">
        <f t="shared" si="3"/>
        <v>0.2981132075471698</v>
      </c>
      <c r="J14" s="44">
        <f t="shared" si="1"/>
        <v>-79</v>
      </c>
      <c r="K14" s="256"/>
      <c r="L14" s="145">
        <v>-344</v>
      </c>
      <c r="M14" s="187">
        <v>-277</v>
      </c>
      <c r="N14" s="187">
        <v>-269</v>
      </c>
      <c r="O14" s="187">
        <v>-269</v>
      </c>
      <c r="P14" s="44">
        <v>-1048</v>
      </c>
      <c r="Q14" s="41">
        <v>-265</v>
      </c>
      <c r="R14" s="187">
        <v>-264</v>
      </c>
      <c r="S14" s="187">
        <v>-260</v>
      </c>
      <c r="T14" s="187">
        <v>-259</v>
      </c>
      <c r="U14" s="44">
        <v>-1053</v>
      </c>
      <c r="V14" s="145">
        <v>-265</v>
      </c>
      <c r="W14" s="44">
        <v>-269</v>
      </c>
      <c r="X14" s="187">
        <v>-258</v>
      </c>
      <c r="Y14" s="187">
        <v>-261</v>
      </c>
      <c r="Z14" s="3"/>
      <c r="AL14" s="3"/>
      <c r="AM14" s="3"/>
    </row>
    <row r="15" spans="2:39" ht="12.75">
      <c r="B15" s="38" t="s">
        <v>86</v>
      </c>
      <c r="C15" s="41">
        <v>-2112</v>
      </c>
      <c r="D15" s="44">
        <v>-1888</v>
      </c>
      <c r="E15" s="41">
        <v>-724</v>
      </c>
      <c r="F15" s="44">
        <v>-564</v>
      </c>
      <c r="G15" s="98">
        <f t="shared" si="2"/>
        <v>0.11864406779661017</v>
      </c>
      <c r="H15" s="44">
        <f t="shared" si="0"/>
        <v>-224</v>
      </c>
      <c r="I15" s="98">
        <f t="shared" si="3"/>
        <v>0.28368794326241137</v>
      </c>
      <c r="J15" s="44">
        <f t="shared" si="1"/>
        <v>-160</v>
      </c>
      <c r="K15" s="256"/>
      <c r="L15" s="145">
        <v>-724</v>
      </c>
      <c r="M15" s="187">
        <v>-489</v>
      </c>
      <c r="N15" s="187">
        <v>-495</v>
      </c>
      <c r="O15" s="187">
        <v>-404</v>
      </c>
      <c r="P15" s="44">
        <v>-1888</v>
      </c>
      <c r="Q15" s="41">
        <v>-564</v>
      </c>
      <c r="R15" s="187">
        <v>-465</v>
      </c>
      <c r="S15" s="187">
        <v>-440</v>
      </c>
      <c r="T15" s="187">
        <v>-419</v>
      </c>
      <c r="U15" s="44">
        <v>-1828</v>
      </c>
      <c r="V15" s="145">
        <v>-509</v>
      </c>
      <c r="W15" s="44">
        <v>-470</v>
      </c>
      <c r="X15" s="187">
        <v>-441</v>
      </c>
      <c r="Y15" s="187">
        <v>-408</v>
      </c>
      <c r="AL15" s="3"/>
      <c r="AM15" s="3"/>
    </row>
    <row r="16" spans="2:39" ht="12.75">
      <c r="B16" s="38" t="s">
        <v>87</v>
      </c>
      <c r="C16" s="41">
        <v>-1226</v>
      </c>
      <c r="D16" s="44">
        <v>-911</v>
      </c>
      <c r="E16" s="41">
        <v>-303</v>
      </c>
      <c r="F16" s="44">
        <v>-145</v>
      </c>
      <c r="G16" s="98">
        <f t="shared" si="2"/>
        <v>0.34577387486278816</v>
      </c>
      <c r="H16" s="44">
        <f t="shared" si="0"/>
        <v>-315</v>
      </c>
      <c r="I16" s="98">
        <f t="shared" si="3"/>
        <v>1.089655172413793</v>
      </c>
      <c r="J16" s="44">
        <f t="shared" si="1"/>
        <v>-158</v>
      </c>
      <c r="K16" s="256"/>
      <c r="L16" s="145">
        <v>-303</v>
      </c>
      <c r="M16" s="187">
        <v>-192</v>
      </c>
      <c r="N16" s="187">
        <v>-98</v>
      </c>
      <c r="O16" s="187">
        <v>-633</v>
      </c>
      <c r="P16" s="44">
        <v>-911</v>
      </c>
      <c r="Q16" s="41">
        <v>-145</v>
      </c>
      <c r="R16" s="187">
        <v>-126</v>
      </c>
      <c r="S16" s="187">
        <v>-66</v>
      </c>
      <c r="T16" s="187">
        <v>-574</v>
      </c>
      <c r="U16" s="44">
        <v>-782</v>
      </c>
      <c r="V16" s="145">
        <v>-134</v>
      </c>
      <c r="W16" s="44">
        <v>-103</v>
      </c>
      <c r="X16" s="187">
        <v>-45</v>
      </c>
      <c r="Y16" s="187">
        <v>-500</v>
      </c>
      <c r="AL16" s="3"/>
      <c r="AM16" s="3"/>
    </row>
    <row r="17" spans="2:39" ht="12.75">
      <c r="B17" s="38" t="s">
        <v>88</v>
      </c>
      <c r="C17" s="41">
        <v>-423</v>
      </c>
      <c r="D17" s="44">
        <v>-159</v>
      </c>
      <c r="E17" s="41">
        <v>547</v>
      </c>
      <c r="F17" s="44">
        <v>-146</v>
      </c>
      <c r="G17" s="98">
        <f t="shared" si="2"/>
        <v>1.6603773584905661</v>
      </c>
      <c r="H17" s="44">
        <f t="shared" si="0"/>
        <v>-264</v>
      </c>
      <c r="I17" s="98">
        <f t="shared" si="3"/>
        <v>-4.7465753424657535</v>
      </c>
      <c r="J17" s="44">
        <f t="shared" si="1"/>
        <v>693</v>
      </c>
      <c r="K17" s="256"/>
      <c r="L17" s="145">
        <v>547</v>
      </c>
      <c r="M17" s="187">
        <v>-799</v>
      </c>
      <c r="N17" s="187">
        <v>-627</v>
      </c>
      <c r="O17" s="187">
        <v>316</v>
      </c>
      <c r="P17" s="44">
        <v>-159</v>
      </c>
      <c r="Q17" s="41">
        <v>-146</v>
      </c>
      <c r="R17" s="187">
        <v>-472</v>
      </c>
      <c r="S17" s="187">
        <v>14</v>
      </c>
      <c r="T17" s="187">
        <v>445</v>
      </c>
      <c r="U17" s="44">
        <v>-442</v>
      </c>
      <c r="V17" s="145">
        <v>-231</v>
      </c>
      <c r="W17" s="44">
        <v>-194</v>
      </c>
      <c r="X17" s="187">
        <v>-265</v>
      </c>
      <c r="Y17" s="187">
        <v>248</v>
      </c>
      <c r="AL17" s="3"/>
      <c r="AM17" s="3"/>
    </row>
    <row r="18" spans="2:39" ht="12.75">
      <c r="B18" s="38" t="s">
        <v>89</v>
      </c>
      <c r="C18" s="41">
        <v>1564</v>
      </c>
      <c r="D18" s="44">
        <v>1102</v>
      </c>
      <c r="E18" s="41">
        <v>626</v>
      </c>
      <c r="F18" s="44">
        <v>333</v>
      </c>
      <c r="G18" s="98">
        <f t="shared" si="2"/>
        <v>0.4192377495462795</v>
      </c>
      <c r="H18" s="44">
        <f t="shared" si="0"/>
        <v>462</v>
      </c>
      <c r="I18" s="98">
        <f t="shared" si="3"/>
        <v>0.8798798798798799</v>
      </c>
      <c r="J18" s="44">
        <f t="shared" si="1"/>
        <v>293</v>
      </c>
      <c r="K18" s="256"/>
      <c r="L18" s="145">
        <v>626</v>
      </c>
      <c r="M18" s="187">
        <v>387</v>
      </c>
      <c r="N18" s="187">
        <v>268</v>
      </c>
      <c r="O18" s="187">
        <v>284</v>
      </c>
      <c r="P18" s="44">
        <v>1102</v>
      </c>
      <c r="Q18" s="41">
        <v>333</v>
      </c>
      <c r="R18" s="187">
        <v>271</v>
      </c>
      <c r="S18" s="187">
        <v>223</v>
      </c>
      <c r="T18" s="187">
        <v>275</v>
      </c>
      <c r="U18" s="44">
        <v>1076</v>
      </c>
      <c r="V18" s="145">
        <v>330</v>
      </c>
      <c r="W18" s="44">
        <v>263</v>
      </c>
      <c r="X18" s="187">
        <v>246</v>
      </c>
      <c r="Y18" s="187">
        <v>237</v>
      </c>
      <c r="Z18" s="3"/>
      <c r="AL18" s="3"/>
      <c r="AM18" s="3"/>
    </row>
    <row r="19" spans="2:39" ht="12.75" customHeight="1">
      <c r="B19" s="39" t="s">
        <v>90</v>
      </c>
      <c r="C19" s="41">
        <v>391</v>
      </c>
      <c r="D19" s="44">
        <v>-1786</v>
      </c>
      <c r="E19" s="41">
        <v>269</v>
      </c>
      <c r="F19" s="44">
        <v>-850</v>
      </c>
      <c r="G19" s="98">
        <f t="shared" si="2"/>
        <v>-1.2189249720044792</v>
      </c>
      <c r="H19" s="44">
        <f t="shared" si="0"/>
        <v>2177</v>
      </c>
      <c r="I19" s="98">
        <f t="shared" si="3"/>
        <v>-1.316470588235294</v>
      </c>
      <c r="J19" s="44">
        <f t="shared" si="1"/>
        <v>1119</v>
      </c>
      <c r="K19" s="256"/>
      <c r="L19" s="145">
        <v>269</v>
      </c>
      <c r="M19" s="187">
        <v>6</v>
      </c>
      <c r="N19" s="187">
        <v>100</v>
      </c>
      <c r="O19" s="187">
        <v>16</v>
      </c>
      <c r="P19" s="44">
        <v>-1786</v>
      </c>
      <c r="Q19" s="41">
        <v>-850</v>
      </c>
      <c r="R19" s="187">
        <v>-4</v>
      </c>
      <c r="S19" s="187">
        <v>-158</v>
      </c>
      <c r="T19" s="187">
        <v>-774</v>
      </c>
      <c r="U19" s="44">
        <v>-659</v>
      </c>
      <c r="V19" s="145">
        <v>-371</v>
      </c>
      <c r="W19" s="44">
        <v>-42</v>
      </c>
      <c r="X19" s="187">
        <v>-251</v>
      </c>
      <c r="Y19" s="187">
        <v>5</v>
      </c>
      <c r="AL19" s="3"/>
      <c r="AM19" s="3"/>
    </row>
    <row r="20" spans="2:39" ht="13.5" thickBot="1">
      <c r="B20" s="74" t="s">
        <v>91</v>
      </c>
      <c r="C20" s="75">
        <v>15593</v>
      </c>
      <c r="D20" s="77">
        <v>13009</v>
      </c>
      <c r="E20" s="75">
        <v>8201</v>
      </c>
      <c r="F20" s="77">
        <v>2324</v>
      </c>
      <c r="G20" s="188">
        <f t="shared" si="2"/>
        <v>0.1986317165039588</v>
      </c>
      <c r="H20" s="77">
        <f t="shared" si="0"/>
        <v>2584</v>
      </c>
      <c r="I20" s="188">
        <f t="shared" si="3"/>
        <v>2.528829604130809</v>
      </c>
      <c r="J20" s="77">
        <f t="shared" si="1"/>
        <v>5877</v>
      </c>
      <c r="K20" s="256"/>
      <c r="L20" s="75">
        <v>8201</v>
      </c>
      <c r="M20" s="77">
        <v>2198</v>
      </c>
      <c r="N20" s="77">
        <v>1663</v>
      </c>
      <c r="O20" s="77">
        <v>3393</v>
      </c>
      <c r="P20" s="77">
        <v>13009</v>
      </c>
      <c r="Q20" s="75">
        <v>2324</v>
      </c>
      <c r="R20" s="77">
        <v>1333</v>
      </c>
      <c r="S20" s="77">
        <v>7274</v>
      </c>
      <c r="T20" s="77">
        <v>2078</v>
      </c>
      <c r="U20" s="77">
        <v>5504</v>
      </c>
      <c r="V20" s="75">
        <v>1521</v>
      </c>
      <c r="W20" s="77">
        <v>803</v>
      </c>
      <c r="X20" s="77">
        <v>962</v>
      </c>
      <c r="Y20" s="77">
        <v>2218</v>
      </c>
      <c r="Z20" s="3"/>
      <c r="AL20" s="3"/>
      <c r="AM20" s="3"/>
    </row>
    <row r="21" spans="2:39" ht="12.75">
      <c r="B21" s="36" t="s">
        <v>92</v>
      </c>
      <c r="C21" s="41">
        <v>-4031</v>
      </c>
      <c r="D21" s="44">
        <v>-3424</v>
      </c>
      <c r="E21" s="41">
        <v>-1454</v>
      </c>
      <c r="F21" s="44">
        <v>-983</v>
      </c>
      <c r="G21" s="98">
        <f t="shared" si="2"/>
        <v>0.17727803738317757</v>
      </c>
      <c r="H21" s="44">
        <f t="shared" si="0"/>
        <v>-607</v>
      </c>
      <c r="I21" s="98">
        <f t="shared" si="3"/>
        <v>0.47914547304170907</v>
      </c>
      <c r="J21" s="44">
        <f t="shared" si="1"/>
        <v>-471</v>
      </c>
      <c r="K21" s="256"/>
      <c r="L21" s="41">
        <v>-1454</v>
      </c>
      <c r="M21" s="44">
        <v>-799</v>
      </c>
      <c r="N21" s="44">
        <v>-822</v>
      </c>
      <c r="O21" s="44">
        <v>-956</v>
      </c>
      <c r="P21" s="44">
        <v>-3424</v>
      </c>
      <c r="Q21" s="41">
        <v>-983</v>
      </c>
      <c r="R21" s="44">
        <v>-745</v>
      </c>
      <c r="S21" s="44">
        <v>-825</v>
      </c>
      <c r="T21" s="44">
        <v>-871</v>
      </c>
      <c r="U21" s="44">
        <v>-3056</v>
      </c>
      <c r="V21" s="41">
        <v>-921</v>
      </c>
      <c r="W21" s="44">
        <v>-669</v>
      </c>
      <c r="X21" s="44">
        <v>-677</v>
      </c>
      <c r="Y21" s="44">
        <v>-789</v>
      </c>
      <c r="AL21" s="3"/>
      <c r="AM21" s="3"/>
    </row>
    <row r="22" spans="2:39" ht="13.5" thickBot="1">
      <c r="B22" s="74" t="s">
        <v>93</v>
      </c>
      <c r="C22" s="75">
        <v>11562</v>
      </c>
      <c r="D22" s="77">
        <v>9585</v>
      </c>
      <c r="E22" s="75">
        <v>6747</v>
      </c>
      <c r="F22" s="77">
        <v>1341</v>
      </c>
      <c r="G22" s="188">
        <f t="shared" si="2"/>
        <v>0.20625978090766822</v>
      </c>
      <c r="H22" s="77">
        <f t="shared" si="0"/>
        <v>1977</v>
      </c>
      <c r="I22" s="188">
        <f t="shared" si="3"/>
        <v>4.031319910514541</v>
      </c>
      <c r="J22" s="77">
        <f t="shared" si="1"/>
        <v>5406</v>
      </c>
      <c r="K22" s="256"/>
      <c r="L22" s="75">
        <v>6747</v>
      </c>
      <c r="M22" s="77">
        <v>1399</v>
      </c>
      <c r="N22" s="77">
        <v>841</v>
      </c>
      <c r="O22" s="77">
        <v>2437</v>
      </c>
      <c r="P22" s="77">
        <v>9585</v>
      </c>
      <c r="Q22" s="75">
        <v>1341</v>
      </c>
      <c r="R22" s="77">
        <v>588</v>
      </c>
      <c r="S22" s="77">
        <v>6449</v>
      </c>
      <c r="T22" s="77">
        <v>1207</v>
      </c>
      <c r="U22" s="77">
        <v>2448</v>
      </c>
      <c r="V22" s="75">
        <v>600</v>
      </c>
      <c r="W22" s="77">
        <v>134</v>
      </c>
      <c r="X22" s="77">
        <v>285</v>
      </c>
      <c r="Y22" s="77">
        <v>1429</v>
      </c>
      <c r="Z22" s="3"/>
      <c r="AL22" s="3"/>
      <c r="AM22" s="3"/>
    </row>
    <row r="23" spans="2:39" ht="12.75">
      <c r="B23" s="40" t="s">
        <v>94</v>
      </c>
      <c r="C23" s="41">
        <v>-587</v>
      </c>
      <c r="D23" s="44">
        <v>35</v>
      </c>
      <c r="E23" s="41">
        <v>-465</v>
      </c>
      <c r="F23" s="44">
        <v>144</v>
      </c>
      <c r="G23" s="98">
        <f t="shared" si="2"/>
        <v>-17.771428571428572</v>
      </c>
      <c r="H23" s="44">
        <f t="shared" si="0"/>
        <v>-622</v>
      </c>
      <c r="I23" s="98">
        <f t="shared" si="3"/>
        <v>-4.229166666666667</v>
      </c>
      <c r="J23" s="44">
        <f t="shared" si="1"/>
        <v>-609</v>
      </c>
      <c r="K23" s="256"/>
      <c r="L23" s="41">
        <v>-465</v>
      </c>
      <c r="M23" s="44">
        <v>-35</v>
      </c>
      <c r="N23" s="44">
        <v>-30</v>
      </c>
      <c r="O23" s="44">
        <v>-57</v>
      </c>
      <c r="P23" s="44">
        <v>35</v>
      </c>
      <c r="Q23" s="41">
        <v>144</v>
      </c>
      <c r="R23" s="44">
        <v>12</v>
      </c>
      <c r="S23" s="44">
        <v>149</v>
      </c>
      <c r="T23" s="44">
        <v>-270</v>
      </c>
      <c r="U23" s="44">
        <v>-54</v>
      </c>
      <c r="V23" s="41">
        <v>10</v>
      </c>
      <c r="W23" s="44">
        <v>-77</v>
      </c>
      <c r="X23" s="44">
        <v>7</v>
      </c>
      <c r="Y23" s="44">
        <v>6</v>
      </c>
      <c r="AL23" s="3"/>
      <c r="AM23" s="3"/>
    </row>
    <row r="24" spans="2:39" ht="12.75" customHeight="1">
      <c r="B24" s="39" t="s">
        <v>95</v>
      </c>
      <c r="C24" s="41">
        <v>7</v>
      </c>
      <c r="D24" s="46">
        <v>-595</v>
      </c>
      <c r="E24" s="41">
        <v>-4</v>
      </c>
      <c r="F24" s="46">
        <v>0</v>
      </c>
      <c r="G24" s="98">
        <f t="shared" si="2"/>
        <v>-1.011764705882353</v>
      </c>
      <c r="H24" s="46">
        <f t="shared" si="0"/>
        <v>602</v>
      </c>
      <c r="I24" s="98"/>
      <c r="J24" s="46">
        <f t="shared" si="1"/>
        <v>-4</v>
      </c>
      <c r="K24" s="256"/>
      <c r="L24" s="41">
        <v>-4</v>
      </c>
      <c r="M24" s="44">
        <v>5</v>
      </c>
      <c r="N24" s="44">
        <v>6</v>
      </c>
      <c r="O24" s="44">
        <v>0</v>
      </c>
      <c r="P24" s="44">
        <v>-595</v>
      </c>
      <c r="Q24" s="41">
        <v>0</v>
      </c>
      <c r="R24" s="44">
        <v>-387</v>
      </c>
      <c r="S24" s="44">
        <v>-217</v>
      </c>
      <c r="T24" s="44">
        <v>9</v>
      </c>
      <c r="U24" s="44">
        <v>-235</v>
      </c>
      <c r="V24" s="41">
        <v>-270</v>
      </c>
      <c r="W24" s="44">
        <v>9</v>
      </c>
      <c r="X24" s="44">
        <v>14</v>
      </c>
      <c r="Y24" s="44">
        <v>12</v>
      </c>
      <c r="Z24" s="3"/>
      <c r="AL24" s="3"/>
      <c r="AM24" s="3"/>
    </row>
    <row r="25" spans="2:39" ht="13.5" thickBot="1">
      <c r="B25" s="74" t="s">
        <v>96</v>
      </c>
      <c r="C25" s="75">
        <v>10982</v>
      </c>
      <c r="D25" s="77">
        <v>9025</v>
      </c>
      <c r="E25" s="75">
        <v>6278</v>
      </c>
      <c r="F25" s="77">
        <v>1485</v>
      </c>
      <c r="G25" s="188">
        <f t="shared" si="2"/>
        <v>0.2168421052631579</v>
      </c>
      <c r="H25" s="77">
        <f t="shared" si="0"/>
        <v>1957</v>
      </c>
      <c r="I25" s="188">
        <f t="shared" si="3"/>
        <v>3.2276094276094276</v>
      </c>
      <c r="J25" s="77">
        <f t="shared" si="1"/>
        <v>4793</v>
      </c>
      <c r="K25" s="256"/>
      <c r="L25" s="75">
        <v>6278</v>
      </c>
      <c r="M25" s="77">
        <v>1369</v>
      </c>
      <c r="N25" s="77">
        <v>817</v>
      </c>
      <c r="O25" s="77">
        <v>2380</v>
      </c>
      <c r="P25" s="77">
        <v>9025</v>
      </c>
      <c r="Q25" s="75">
        <v>1485</v>
      </c>
      <c r="R25" s="77">
        <v>213</v>
      </c>
      <c r="S25" s="77">
        <v>6381</v>
      </c>
      <c r="T25" s="77">
        <v>946</v>
      </c>
      <c r="U25" s="77">
        <v>2159</v>
      </c>
      <c r="V25" s="75">
        <v>340</v>
      </c>
      <c r="W25" s="77">
        <v>66</v>
      </c>
      <c r="X25" s="77">
        <v>306</v>
      </c>
      <c r="Y25" s="77">
        <v>1447</v>
      </c>
      <c r="AL25" s="3"/>
      <c r="AM25" s="3"/>
    </row>
    <row r="26" spans="2:39" ht="12.75">
      <c r="B26" s="36" t="s">
        <v>97</v>
      </c>
      <c r="C26" s="41">
        <v>-4968</v>
      </c>
      <c r="D26" s="44">
        <v>-1685</v>
      </c>
      <c r="E26" s="41">
        <v>-3363</v>
      </c>
      <c r="F26" s="44">
        <v>-181</v>
      </c>
      <c r="G26" s="98">
        <f t="shared" si="2"/>
        <v>1.9483679525222553</v>
      </c>
      <c r="H26" s="44">
        <f t="shared" si="0"/>
        <v>-3283</v>
      </c>
      <c r="I26" s="98">
        <f t="shared" si="3"/>
        <v>17.58011049723757</v>
      </c>
      <c r="J26" s="44">
        <f t="shared" si="1"/>
        <v>-3182</v>
      </c>
      <c r="K26" s="256"/>
      <c r="L26" s="41">
        <v>-3363</v>
      </c>
      <c r="M26" s="44">
        <v>-703</v>
      </c>
      <c r="N26" s="44">
        <v>-242</v>
      </c>
      <c r="O26" s="44">
        <v>-633</v>
      </c>
      <c r="P26" s="44">
        <v>-1685</v>
      </c>
      <c r="Q26" s="41">
        <v>-181</v>
      </c>
      <c r="R26" s="44">
        <v>-97</v>
      </c>
      <c r="S26" s="44">
        <v>-1240</v>
      </c>
      <c r="T26" s="44">
        <v>-167</v>
      </c>
      <c r="U26" s="44">
        <v>-788</v>
      </c>
      <c r="V26" s="41">
        <v>-315</v>
      </c>
      <c r="W26" s="44">
        <v>-52</v>
      </c>
      <c r="X26" s="44">
        <v>-74</v>
      </c>
      <c r="Y26" s="44">
        <v>-347</v>
      </c>
      <c r="AL26" s="3"/>
      <c r="AM26" s="3"/>
    </row>
    <row r="27" spans="2:39" ht="13.5" thickBot="1">
      <c r="B27" s="74" t="s">
        <v>98</v>
      </c>
      <c r="C27" s="75">
        <v>6014</v>
      </c>
      <c r="D27" s="77">
        <v>7340</v>
      </c>
      <c r="E27" s="75">
        <v>2915</v>
      </c>
      <c r="F27" s="77">
        <v>1304</v>
      </c>
      <c r="G27" s="188">
        <f t="shared" si="2"/>
        <v>-0.18065395095367848</v>
      </c>
      <c r="H27" s="77">
        <f t="shared" si="0"/>
        <v>-1326</v>
      </c>
      <c r="I27" s="188">
        <f t="shared" si="3"/>
        <v>1.2354294478527608</v>
      </c>
      <c r="J27" s="77">
        <f t="shared" si="1"/>
        <v>1611</v>
      </c>
      <c r="K27" s="256"/>
      <c r="L27" s="75">
        <v>2915</v>
      </c>
      <c r="M27" s="77">
        <v>666</v>
      </c>
      <c r="N27" s="77">
        <v>575</v>
      </c>
      <c r="O27" s="77">
        <v>1747</v>
      </c>
      <c r="P27" s="77">
        <v>7340</v>
      </c>
      <c r="Q27" s="75">
        <v>1304</v>
      </c>
      <c r="R27" s="77">
        <v>116</v>
      </c>
      <c r="S27" s="77">
        <v>5141</v>
      </c>
      <c r="T27" s="77">
        <v>779</v>
      </c>
      <c r="U27" s="77">
        <v>1371</v>
      </c>
      <c r="V27" s="75">
        <v>25</v>
      </c>
      <c r="W27" s="77">
        <v>14</v>
      </c>
      <c r="X27" s="77">
        <v>232</v>
      </c>
      <c r="Y27" s="77">
        <v>1100</v>
      </c>
      <c r="AA27" s="3"/>
      <c r="AB27" s="3"/>
      <c r="AC27" s="3"/>
      <c r="AD27" s="3"/>
      <c r="AE27" s="3"/>
      <c r="AF27" s="3"/>
      <c r="AG27" s="3"/>
      <c r="AH27" s="3"/>
      <c r="AI27" s="3"/>
      <c r="AK27" s="3"/>
      <c r="AL27" s="3"/>
      <c r="AM27" s="3"/>
    </row>
    <row r="28" spans="2:39" s="108" customFormat="1" ht="15">
      <c r="B28" s="218"/>
      <c r="C28" s="80"/>
      <c r="D28" s="218"/>
      <c r="E28" s="45"/>
      <c r="F28" s="156"/>
      <c r="G28" s="156"/>
      <c r="H28" s="156"/>
      <c r="I28" s="144"/>
      <c r="J28" s="78"/>
      <c r="K28" s="256"/>
      <c r="L28" s="256"/>
      <c r="M28" s="219"/>
      <c r="N28" s="78"/>
      <c r="O28" s="78"/>
      <c r="P28" s="78"/>
      <c r="Q28" s="78"/>
      <c r="R28" s="78"/>
      <c r="S28" s="78"/>
      <c r="T28" s="78"/>
      <c r="U28" s="78"/>
      <c r="V28" s="78"/>
      <c r="W28" s="78"/>
      <c r="X28" s="78"/>
      <c r="Y28" s="107"/>
      <c r="AA28" s="109"/>
      <c r="AB28" s="109"/>
      <c r="AC28" s="109"/>
      <c r="AD28" s="109"/>
      <c r="AE28" s="109"/>
      <c r="AF28" s="109"/>
      <c r="AG28" s="109"/>
      <c r="AH28" s="109"/>
      <c r="AI28" s="109"/>
      <c r="AK28" s="109"/>
      <c r="AL28" s="109"/>
      <c r="AM28" s="109"/>
    </row>
    <row r="29" spans="2:39" ht="12.75">
      <c r="B29" s="143"/>
      <c r="C29" s="175"/>
      <c r="D29" s="190"/>
      <c r="E29" s="45"/>
      <c r="F29" s="149"/>
      <c r="G29" s="149"/>
      <c r="H29" s="149"/>
      <c r="I29" s="45"/>
      <c r="J29" s="45"/>
      <c r="N29" s="78"/>
      <c r="O29" s="78"/>
      <c r="P29" s="78"/>
      <c r="Q29" s="78"/>
      <c r="R29" s="78"/>
      <c r="S29" s="78"/>
      <c r="T29" s="78"/>
      <c r="U29" s="78"/>
      <c r="V29" s="78"/>
      <c r="W29" s="78"/>
      <c r="X29" s="78"/>
      <c r="Y29" s="78"/>
      <c r="AA29" s="3"/>
      <c r="AB29" s="3"/>
      <c r="AC29" s="3"/>
      <c r="AD29" s="3"/>
      <c r="AE29" s="3"/>
      <c r="AF29" s="3"/>
      <c r="AG29" s="3"/>
      <c r="AH29" s="3"/>
      <c r="AI29" s="3"/>
      <c r="AK29" s="3"/>
      <c r="AL29" s="3"/>
      <c r="AM29" s="3"/>
    </row>
    <row r="30" spans="2:39" ht="54.75" customHeight="1">
      <c r="B30" s="143" t="s">
        <v>99</v>
      </c>
      <c r="C30" s="143"/>
      <c r="D30" s="143"/>
      <c r="E30" s="45"/>
      <c r="F30" s="149"/>
      <c r="G30" s="149"/>
      <c r="H30" s="149"/>
      <c r="I30" s="45"/>
      <c r="J30" s="45"/>
      <c r="N30" s="78"/>
      <c r="O30" s="78"/>
      <c r="P30" s="78"/>
      <c r="Q30" s="78"/>
      <c r="R30" s="78"/>
      <c r="S30" s="78"/>
      <c r="T30" s="78"/>
      <c r="U30" s="78"/>
      <c r="V30" s="78"/>
      <c r="W30" s="78"/>
      <c r="X30" s="78"/>
      <c r="Y30" s="78"/>
      <c r="AA30" s="3"/>
      <c r="AB30" s="3"/>
      <c r="AC30" s="3"/>
      <c r="AD30" s="3"/>
      <c r="AE30" s="3"/>
      <c r="AF30" s="3"/>
      <c r="AG30" s="3"/>
      <c r="AH30" s="3"/>
      <c r="AI30" s="3"/>
      <c r="AK30" s="3"/>
      <c r="AL30" s="3"/>
      <c r="AM30" s="3"/>
    </row>
    <row r="31" spans="2:27" s="108" customFormat="1" ht="12.75" customHeight="1">
      <c r="B31" s="213"/>
      <c r="C31" s="1"/>
      <c r="D31" s="1"/>
      <c r="E31" s="201"/>
      <c r="F31" s="149"/>
      <c r="G31" s="149"/>
      <c r="H31" s="149"/>
      <c r="I31" s="1"/>
      <c r="J31" s="1"/>
      <c r="N31" s="45"/>
      <c r="O31" s="45"/>
      <c r="P31" s="45"/>
      <c r="Q31" s="45"/>
      <c r="R31" s="45"/>
      <c r="S31" s="45"/>
      <c r="T31" s="45"/>
      <c r="U31" s="45"/>
      <c r="V31" s="45"/>
      <c r="W31" s="45"/>
      <c r="X31" s="48"/>
      <c r="Y31" s="48"/>
      <c r="Z31" s="1"/>
      <c r="AA31" s="1"/>
    </row>
    <row r="32" spans="2:5" ht="12.75">
      <c r="B32" s="213"/>
      <c r="C32" s="143"/>
      <c r="D32" s="143"/>
      <c r="E32" s="2"/>
    </row>
    <row r="33" spans="2:10" ht="12.75" customHeight="1">
      <c r="B33" s="108"/>
      <c r="E33" s="2"/>
      <c r="F33" s="2"/>
      <c r="G33" s="2"/>
      <c r="H33" s="2"/>
      <c r="I33" s="2"/>
      <c r="J33" s="2"/>
    </row>
    <row r="34" spans="2:5" ht="12.75">
      <c r="B34" s="213"/>
      <c r="C34" s="143"/>
      <c r="D34" s="143"/>
      <c r="E34" s="2"/>
    </row>
    <row r="35" spans="5:21" ht="12.75">
      <c r="E35" s="2"/>
      <c r="N35" s="2"/>
      <c r="O35" s="2"/>
      <c r="P35" s="2"/>
      <c r="Q35" s="2"/>
      <c r="R35" s="2"/>
      <c r="S35" s="2"/>
      <c r="T35" s="2"/>
      <c r="U35" s="2"/>
    </row>
    <row r="36" spans="2:5" ht="12.75">
      <c r="B36" s="143"/>
      <c r="E36" s="2"/>
    </row>
    <row r="37" ht="12.75">
      <c r="E37" s="2"/>
    </row>
    <row r="38" ht="12.75">
      <c r="E38" s="2"/>
    </row>
    <row r="39" ht="12.75">
      <c r="E39" s="2"/>
    </row>
    <row r="40" ht="12.75">
      <c r="E40" s="2"/>
    </row>
    <row r="41" ht="12.75">
      <c r="E41" s="2"/>
    </row>
    <row r="42" ht="12.75">
      <c r="E42"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drawing r:id="rId1"/>
</worksheet>
</file>

<file path=xl/worksheets/sheet3.xml><?xml version="1.0" encoding="utf-8"?>
<worksheet xmlns="http://schemas.openxmlformats.org/spreadsheetml/2006/main" xmlns:r="http://schemas.openxmlformats.org/officeDocument/2006/relationships">
  <dimension ref="B1:AE10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4" width="20.7109375" style="1" customWidth="1"/>
    <col min="5" max="6" width="20.7109375" style="2" customWidth="1"/>
    <col min="7" max="22" width="17.7109375" style="1" customWidth="1"/>
    <col min="23" max="27" width="17.7109375" style="1" hidden="1" customWidth="1"/>
    <col min="28" max="16384" width="9.140625" style="1" customWidth="1"/>
  </cols>
  <sheetData>
    <row r="1" ht="23.25" customHeight="1">
      <c r="B1" s="33" t="s">
        <v>105</v>
      </c>
    </row>
    <row r="2" spans="2:6" ht="15.75" customHeight="1">
      <c r="B2" s="68"/>
      <c r="C2" s="68"/>
      <c r="D2" s="68"/>
      <c r="E2" s="35"/>
      <c r="F2" s="35"/>
    </row>
    <row r="3" spans="2:6" ht="12.75">
      <c r="B3" s="2"/>
      <c r="E3" s="1"/>
      <c r="F3" s="1"/>
    </row>
    <row r="4" spans="2:18" ht="75.75" customHeight="1">
      <c r="B4" s="79" t="s">
        <v>106</v>
      </c>
      <c r="C4" s="255" t="s">
        <v>107</v>
      </c>
      <c r="D4" s="255" t="s">
        <v>108</v>
      </c>
      <c r="E4" s="72" t="s">
        <v>109</v>
      </c>
      <c r="F4" s="72" t="s">
        <v>110</v>
      </c>
      <c r="H4" s="64"/>
      <c r="M4" s="3"/>
      <c r="N4" s="3"/>
      <c r="O4" s="3"/>
      <c r="P4" s="3"/>
      <c r="Q4" s="3"/>
      <c r="R4" s="3"/>
    </row>
    <row r="5" spans="2:18" ht="12" customHeight="1">
      <c r="B5" s="67"/>
      <c r="C5" s="99" t="s">
        <v>100</v>
      </c>
      <c r="D5" s="99" t="s">
        <v>100</v>
      </c>
      <c r="E5" s="97" t="s">
        <v>34</v>
      </c>
      <c r="F5" s="97" t="s">
        <v>100</v>
      </c>
      <c r="M5" s="3"/>
      <c r="N5" s="3"/>
      <c r="O5" s="3"/>
      <c r="P5" s="3"/>
      <c r="Q5" s="3"/>
      <c r="R5" s="3"/>
    </row>
    <row r="6" spans="2:18" ht="12" customHeight="1" thickBot="1">
      <c r="B6" s="100"/>
      <c r="C6" s="101"/>
      <c r="D6" s="101"/>
      <c r="E6" s="103"/>
      <c r="F6" s="103"/>
      <c r="M6" s="3"/>
      <c r="N6" s="3"/>
      <c r="O6" s="3"/>
      <c r="P6" s="3"/>
      <c r="Q6" s="3"/>
      <c r="R6" s="3"/>
    </row>
    <row r="7" spans="2:6" ht="12.75">
      <c r="B7" s="80" t="s">
        <v>111</v>
      </c>
      <c r="C7" s="41"/>
      <c r="D7" s="41"/>
      <c r="E7" s="98"/>
      <c r="F7" s="44"/>
    </row>
    <row r="8" spans="2:7" ht="12.75">
      <c r="B8" s="38" t="s">
        <v>112</v>
      </c>
      <c r="C8" s="41">
        <v>50192</v>
      </c>
      <c r="D8" s="41">
        <v>42565</v>
      </c>
      <c r="E8" s="47">
        <f aca="true" t="shared" si="0" ref="E8:E14">_xlfn.IFERROR(C8/D8-1,"")</f>
        <v>0.17918477622459772</v>
      </c>
      <c r="F8" s="44">
        <f aca="true" t="shared" si="1" ref="F8:F14">C8-D8</f>
        <v>7627</v>
      </c>
      <c r="G8" s="18"/>
    </row>
    <row r="9" spans="2:31" ht="12.75">
      <c r="B9" s="38" t="s">
        <v>113</v>
      </c>
      <c r="C9" s="41">
        <v>1826</v>
      </c>
      <c r="D9" s="41">
        <v>693</v>
      </c>
      <c r="E9" s="47">
        <f t="shared" si="0"/>
        <v>1.6349206349206349</v>
      </c>
      <c r="F9" s="44">
        <f t="shared" si="1"/>
        <v>1133</v>
      </c>
      <c r="M9" s="3"/>
      <c r="N9" s="3"/>
      <c r="O9" s="3"/>
      <c r="P9" s="3"/>
      <c r="Q9" s="3"/>
      <c r="R9" s="3"/>
      <c r="AE9" s="3"/>
    </row>
    <row r="10" spans="2:31" ht="12.75">
      <c r="B10" s="38" t="s">
        <v>114</v>
      </c>
      <c r="C10" s="41">
        <v>1494</v>
      </c>
      <c r="D10" s="41">
        <v>42</v>
      </c>
      <c r="E10" s="47">
        <f t="shared" si="0"/>
        <v>34.57142857142857</v>
      </c>
      <c r="F10" s="44">
        <f t="shared" si="1"/>
        <v>1452</v>
      </c>
      <c r="AE10" s="3"/>
    </row>
    <row r="11" spans="2:31" ht="12.75">
      <c r="B11" s="38" t="s">
        <v>115</v>
      </c>
      <c r="C11" s="41">
        <v>984</v>
      </c>
      <c r="D11" s="41">
        <v>966</v>
      </c>
      <c r="E11" s="47">
        <f t="shared" si="0"/>
        <v>0.01863354037267073</v>
      </c>
      <c r="F11" s="44">
        <f t="shared" si="1"/>
        <v>18</v>
      </c>
      <c r="G11" s="18"/>
      <c r="AE11" s="3"/>
    </row>
    <row r="12" spans="2:31" ht="12.75">
      <c r="B12" s="38" t="s">
        <v>116</v>
      </c>
      <c r="C12" s="41">
        <v>1396</v>
      </c>
      <c r="D12" s="41">
        <v>143</v>
      </c>
      <c r="E12" s="47">
        <f t="shared" si="0"/>
        <v>8.762237762237762</v>
      </c>
      <c r="F12" s="44">
        <f t="shared" si="1"/>
        <v>1253</v>
      </c>
      <c r="G12" s="3"/>
      <c r="AE12" s="3"/>
    </row>
    <row r="13" spans="2:31" ht="12.75">
      <c r="B13" s="38" t="s">
        <v>117</v>
      </c>
      <c r="C13" s="41">
        <v>1588</v>
      </c>
      <c r="D13" s="41">
        <v>1834</v>
      </c>
      <c r="E13" s="47">
        <f t="shared" si="0"/>
        <v>-0.13413304252998914</v>
      </c>
      <c r="F13" s="44">
        <f t="shared" si="1"/>
        <v>-246</v>
      </c>
      <c r="G13" s="18"/>
      <c r="M13" s="3"/>
      <c r="N13" s="3"/>
      <c r="O13" s="3"/>
      <c r="P13" s="3"/>
      <c r="Q13" s="3"/>
      <c r="R13" s="3"/>
      <c r="AD13" s="3"/>
      <c r="AE13" s="3"/>
    </row>
    <row r="14" spans="2:31" ht="13.5" thickBot="1">
      <c r="B14" s="74" t="s">
        <v>118</v>
      </c>
      <c r="C14" s="75">
        <v>57480</v>
      </c>
      <c r="D14" s="75">
        <v>46243</v>
      </c>
      <c r="E14" s="76">
        <f t="shared" si="0"/>
        <v>0.24299894038016556</v>
      </c>
      <c r="F14" s="77">
        <f t="shared" si="1"/>
        <v>11237</v>
      </c>
      <c r="G14" s="18"/>
      <c r="AD14" s="3"/>
      <c r="AE14" s="3"/>
    </row>
    <row r="15" spans="2:31" ht="12.75">
      <c r="B15" s="38" t="s">
        <v>119</v>
      </c>
      <c r="C15" s="41">
        <v>8235</v>
      </c>
      <c r="D15" s="41">
        <v>2684</v>
      </c>
      <c r="E15" s="47">
        <f aca="true" t="shared" si="2" ref="E15:E50">_xlfn.IFERROR(C15/D15-1,"")</f>
        <v>2.0681818181818183</v>
      </c>
      <c r="F15" s="44">
        <f aca="true" t="shared" si="3" ref="F15:F50">C15-D15</f>
        <v>5551</v>
      </c>
      <c r="G15" s="18"/>
      <c r="AD15" s="3"/>
      <c r="AE15" s="3"/>
    </row>
    <row r="16" spans="2:31" ht="12.75">
      <c r="B16" s="38" t="s">
        <v>120</v>
      </c>
      <c r="C16" s="41">
        <v>16462</v>
      </c>
      <c r="D16" s="41">
        <v>5288</v>
      </c>
      <c r="E16" s="47">
        <f t="shared" si="2"/>
        <v>2.113086232980333</v>
      </c>
      <c r="F16" s="44">
        <f t="shared" si="3"/>
        <v>11174</v>
      </c>
      <c r="G16" s="18"/>
      <c r="M16" s="3"/>
      <c r="N16" s="3"/>
      <c r="O16" s="3"/>
      <c r="P16" s="3"/>
      <c r="Q16" s="3"/>
      <c r="R16" s="3"/>
      <c r="AD16" s="3"/>
      <c r="AE16" s="3"/>
    </row>
    <row r="17" spans="2:31" ht="12.75">
      <c r="B17" s="38" t="s">
        <v>116</v>
      </c>
      <c r="C17" s="41">
        <v>7572</v>
      </c>
      <c r="D17" s="41">
        <v>1310</v>
      </c>
      <c r="E17" s="47">
        <f t="shared" si="2"/>
        <v>4.780152671755725</v>
      </c>
      <c r="F17" s="44">
        <f t="shared" si="3"/>
        <v>6262</v>
      </c>
      <c r="G17" s="18"/>
      <c r="AD17" s="3"/>
      <c r="AE17" s="3"/>
    </row>
    <row r="18" spans="2:31" ht="12.75">
      <c r="B18" s="38" t="s">
        <v>117</v>
      </c>
      <c r="C18" s="41">
        <v>336</v>
      </c>
      <c r="D18" s="41">
        <v>217</v>
      </c>
      <c r="E18" s="47">
        <f t="shared" si="2"/>
        <v>0.5483870967741935</v>
      </c>
      <c r="F18" s="44">
        <f t="shared" si="3"/>
        <v>119</v>
      </c>
      <c r="M18" s="3"/>
      <c r="N18" s="3"/>
      <c r="O18" s="3"/>
      <c r="P18" s="3"/>
      <c r="Q18" s="3"/>
      <c r="R18" s="3"/>
      <c r="AD18" s="3"/>
      <c r="AE18" s="3"/>
    </row>
    <row r="19" spans="2:31" ht="12.75">
      <c r="B19" s="38" t="s">
        <v>121</v>
      </c>
      <c r="C19" s="41">
        <v>11410</v>
      </c>
      <c r="D19" s="41">
        <v>7098</v>
      </c>
      <c r="E19" s="47">
        <f t="shared" si="2"/>
        <v>0.6074950690335306</v>
      </c>
      <c r="F19" s="44">
        <f t="shared" si="3"/>
        <v>4312</v>
      </c>
      <c r="G19" s="18"/>
      <c r="AD19" s="3"/>
      <c r="AE19" s="3"/>
    </row>
    <row r="20" spans="2:31" ht="12.75">
      <c r="B20" s="38" t="s">
        <v>122</v>
      </c>
      <c r="C20" s="41">
        <v>81</v>
      </c>
      <c r="D20" s="41">
        <v>31</v>
      </c>
      <c r="E20" s="47">
        <f t="shared" si="2"/>
        <v>1.6129032258064515</v>
      </c>
      <c r="F20" s="44">
        <f t="shared" si="3"/>
        <v>50</v>
      </c>
      <c r="M20" s="3"/>
      <c r="N20" s="3"/>
      <c r="O20" s="3"/>
      <c r="P20" s="3"/>
      <c r="Q20" s="3"/>
      <c r="R20" s="3"/>
      <c r="AD20" s="3"/>
      <c r="AE20" s="3"/>
    </row>
    <row r="21" spans="2:31" ht="13.5" thickBot="1">
      <c r="B21" s="74" t="s">
        <v>123</v>
      </c>
      <c r="C21" s="75">
        <v>44096</v>
      </c>
      <c r="D21" s="75">
        <v>16628</v>
      </c>
      <c r="E21" s="76">
        <f t="shared" si="2"/>
        <v>1.6519124368535003</v>
      </c>
      <c r="F21" s="77">
        <f t="shared" si="3"/>
        <v>27468</v>
      </c>
      <c r="G21" s="18"/>
      <c r="AD21" s="3"/>
      <c r="AE21" s="3"/>
    </row>
    <row r="22" spans="2:31" ht="12.75">
      <c r="B22" s="80" t="s">
        <v>124</v>
      </c>
      <c r="C22" s="81">
        <v>101576</v>
      </c>
      <c r="D22" s="81">
        <v>62871</v>
      </c>
      <c r="E22" s="82">
        <f>_xlfn.IFERROR(C22/D22-1,"")</f>
        <v>0.6156256461643683</v>
      </c>
      <c r="F22" s="78">
        <f>C22-D22</f>
        <v>38705</v>
      </c>
      <c r="G22" s="18"/>
      <c r="M22" s="3"/>
      <c r="N22" s="3"/>
      <c r="O22" s="3"/>
      <c r="P22" s="3"/>
      <c r="Q22" s="3"/>
      <c r="R22" s="3"/>
      <c r="AD22" s="3"/>
      <c r="AE22" s="3"/>
    </row>
    <row r="23" spans="2:31" ht="12.75">
      <c r="B23" s="80"/>
      <c r="C23" s="41"/>
      <c r="D23" s="41"/>
      <c r="E23" s="47"/>
      <c r="F23" s="44"/>
      <c r="G23" s="18"/>
      <c r="M23" s="3"/>
      <c r="N23" s="3"/>
      <c r="O23" s="3"/>
      <c r="P23" s="3"/>
      <c r="Q23" s="3"/>
      <c r="R23" s="3"/>
      <c r="AD23" s="3"/>
      <c r="AE23" s="3"/>
    </row>
    <row r="24" spans="2:31" ht="12.75">
      <c r="B24" s="80" t="s">
        <v>125</v>
      </c>
      <c r="C24" s="41"/>
      <c r="D24" s="41"/>
      <c r="E24" s="47"/>
      <c r="F24" s="44"/>
      <c r="AD24" s="3"/>
      <c r="AE24" s="3"/>
    </row>
    <row r="25" spans="2:31" ht="12.75">
      <c r="B25" s="38" t="s">
        <v>126</v>
      </c>
      <c r="C25" s="41">
        <v>7518</v>
      </c>
      <c r="D25" s="41">
        <v>7518</v>
      </c>
      <c r="E25" s="47">
        <f t="shared" si="2"/>
        <v>0</v>
      </c>
      <c r="F25" s="44">
        <f t="shared" si="3"/>
        <v>0</v>
      </c>
      <c r="G25" s="18"/>
      <c r="S25" s="3"/>
      <c r="T25" s="3"/>
      <c r="U25" s="3"/>
      <c r="V25" s="3"/>
      <c r="W25" s="3"/>
      <c r="X25" s="3"/>
      <c r="Y25" s="3"/>
      <c r="Z25" s="3"/>
      <c r="AA25" s="3"/>
      <c r="AC25" s="3"/>
      <c r="AD25" s="3"/>
      <c r="AE25" s="3"/>
    </row>
    <row r="26" spans="2:6" ht="12.75">
      <c r="B26" s="92" t="s">
        <v>127</v>
      </c>
      <c r="C26" s="41">
        <v>-4598</v>
      </c>
      <c r="D26" s="41">
        <v>-16</v>
      </c>
      <c r="E26" s="47">
        <f>_xlfn.IFERROR(C26/D26-1,"")</f>
        <v>286.375</v>
      </c>
      <c r="F26" s="44">
        <f>C26-D26</f>
        <v>-4582</v>
      </c>
    </row>
    <row r="27" spans="2:6" ht="12.75">
      <c r="B27" s="92" t="s">
        <v>128</v>
      </c>
      <c r="C27" s="41">
        <v>-281</v>
      </c>
      <c r="D27" s="41">
        <v>-315</v>
      </c>
      <c r="E27" s="47">
        <f>_xlfn.IFERROR(C27/D27-1,"")</f>
        <v>-0.10793650793650789</v>
      </c>
      <c r="F27" s="44">
        <f>C27-D27</f>
        <v>34</v>
      </c>
    </row>
    <row r="28" spans="2:7" ht="12.75">
      <c r="B28" s="92" t="s">
        <v>129</v>
      </c>
      <c r="C28" s="41">
        <v>41740</v>
      </c>
      <c r="D28" s="41">
        <v>36939</v>
      </c>
      <c r="E28" s="47">
        <f t="shared" si="2"/>
        <v>0.12997103332521176</v>
      </c>
      <c r="F28" s="44">
        <f t="shared" si="3"/>
        <v>4801</v>
      </c>
      <c r="G28" s="18"/>
    </row>
    <row r="29" spans="2:7" ht="12.75">
      <c r="B29" s="92" t="s">
        <v>130</v>
      </c>
      <c r="C29" s="41">
        <v>44379</v>
      </c>
      <c r="D29" s="41">
        <v>44126</v>
      </c>
      <c r="E29" s="47">
        <f t="shared" si="2"/>
        <v>0.005733581108643415</v>
      </c>
      <c r="F29" s="44">
        <f t="shared" si="3"/>
        <v>253</v>
      </c>
      <c r="G29" s="3"/>
    </row>
    <row r="30" spans="2:6" ht="12.75">
      <c r="B30" s="38" t="s">
        <v>131</v>
      </c>
      <c r="C30" s="41">
        <v>0</v>
      </c>
      <c r="D30" s="41">
        <v>-1</v>
      </c>
      <c r="E30" s="47">
        <f t="shared" si="2"/>
        <v>-1</v>
      </c>
      <c r="F30" s="44">
        <f t="shared" si="3"/>
        <v>1</v>
      </c>
    </row>
    <row r="31" spans="2:7" ht="13.5" thickBot="1">
      <c r="B31" s="74" t="s">
        <v>132</v>
      </c>
      <c r="C31" s="75">
        <v>44379</v>
      </c>
      <c r="D31" s="75">
        <v>44125</v>
      </c>
      <c r="E31" s="76">
        <f t="shared" si="2"/>
        <v>0.0057563739376771395</v>
      </c>
      <c r="F31" s="77">
        <f t="shared" si="3"/>
        <v>254</v>
      </c>
      <c r="G31" s="18"/>
    </row>
    <row r="32" spans="2:7" ht="12.75">
      <c r="B32" s="38" t="s">
        <v>133</v>
      </c>
      <c r="C32" s="41">
        <v>4489</v>
      </c>
      <c r="D32" s="41">
        <v>3859</v>
      </c>
      <c r="E32" s="47">
        <f t="shared" si="2"/>
        <v>0.16325472920445705</v>
      </c>
      <c r="F32" s="44">
        <f t="shared" si="3"/>
        <v>630</v>
      </c>
      <c r="G32" s="18"/>
    </row>
    <row r="33" spans="2:6" ht="12.75">
      <c r="B33" s="92" t="s">
        <v>116</v>
      </c>
      <c r="C33" s="41">
        <v>4867</v>
      </c>
      <c r="D33" s="41">
        <v>285</v>
      </c>
      <c r="E33" s="47">
        <f t="shared" si="2"/>
        <v>16.07719298245614</v>
      </c>
      <c r="F33" s="44">
        <f>C33-D33</f>
        <v>4582</v>
      </c>
    </row>
    <row r="34" spans="2:6" ht="12.75">
      <c r="B34" s="38" t="s">
        <v>134</v>
      </c>
      <c r="C34" s="41">
        <v>933</v>
      </c>
      <c r="D34" s="41">
        <v>1046</v>
      </c>
      <c r="E34" s="47">
        <f t="shared" si="2"/>
        <v>-0.10803059273422566</v>
      </c>
      <c r="F34" s="44">
        <f t="shared" si="3"/>
        <v>-113</v>
      </c>
    </row>
    <row r="35" spans="2:7" ht="12.75">
      <c r="B35" s="110" t="s">
        <v>135</v>
      </c>
      <c r="C35" s="41">
        <v>3161</v>
      </c>
      <c r="D35" s="41">
        <v>3241</v>
      </c>
      <c r="E35" s="47">
        <f t="shared" si="2"/>
        <v>-0.02468373958654735</v>
      </c>
      <c r="F35" s="44">
        <f t="shared" si="3"/>
        <v>-80</v>
      </c>
      <c r="G35" s="18"/>
    </row>
    <row r="36" spans="2:6" ht="12.75">
      <c r="B36" s="38" t="s">
        <v>136</v>
      </c>
      <c r="C36" s="41">
        <v>260</v>
      </c>
      <c r="D36" s="41">
        <v>135</v>
      </c>
      <c r="E36" s="47">
        <f t="shared" si="2"/>
        <v>0.9259259259259258</v>
      </c>
      <c r="F36" s="44">
        <f t="shared" si="3"/>
        <v>125</v>
      </c>
    </row>
    <row r="37" spans="2:6" ht="12.75">
      <c r="B37" s="38" t="s">
        <v>137</v>
      </c>
      <c r="C37" s="41">
        <v>695</v>
      </c>
      <c r="D37" s="41">
        <v>695</v>
      </c>
      <c r="E37" s="47">
        <f t="shared" si="2"/>
        <v>0</v>
      </c>
      <c r="F37" s="44">
        <f t="shared" si="3"/>
        <v>0</v>
      </c>
    </row>
    <row r="38" spans="2:7" ht="12.75">
      <c r="B38" s="38" t="s">
        <v>138</v>
      </c>
      <c r="C38" s="41">
        <v>5572</v>
      </c>
      <c r="D38" s="41">
        <v>2228</v>
      </c>
      <c r="E38" s="47">
        <f t="shared" si="2"/>
        <v>1.5008976660682225</v>
      </c>
      <c r="F38" s="44">
        <f t="shared" si="3"/>
        <v>3344</v>
      </c>
      <c r="G38" s="18"/>
    </row>
    <row r="39" spans="2:6" ht="12.75">
      <c r="B39" s="38" t="s">
        <v>139</v>
      </c>
      <c r="C39" s="41">
        <v>130</v>
      </c>
      <c r="D39" s="41">
        <v>177</v>
      </c>
      <c r="E39" s="47">
        <f t="shared" si="2"/>
        <v>-0.2655367231638418</v>
      </c>
      <c r="F39" s="44">
        <f t="shared" si="3"/>
        <v>-47</v>
      </c>
    </row>
    <row r="40" spans="2:7" ht="13.5" thickBot="1">
      <c r="B40" s="74" t="s">
        <v>140</v>
      </c>
      <c r="C40" s="75">
        <v>20107</v>
      </c>
      <c r="D40" s="75">
        <v>11666</v>
      </c>
      <c r="E40" s="76">
        <f t="shared" si="2"/>
        <v>0.7235556317503857</v>
      </c>
      <c r="F40" s="77">
        <f t="shared" si="3"/>
        <v>8441</v>
      </c>
      <c r="G40" s="18"/>
    </row>
    <row r="41" spans="2:6" ht="12.75">
      <c r="B41" s="38" t="s">
        <v>133</v>
      </c>
      <c r="C41" s="41">
        <v>10148</v>
      </c>
      <c r="D41" s="41">
        <v>325</v>
      </c>
      <c r="E41" s="47">
        <f>_xlfn.IFERROR(C41/D41-1,"")</f>
        <v>30.224615384615383</v>
      </c>
      <c r="F41" s="44">
        <f>C41-D41</f>
        <v>9823</v>
      </c>
    </row>
    <row r="42" spans="2:7" ht="12.75">
      <c r="B42" s="38" t="s">
        <v>116</v>
      </c>
      <c r="C42" s="41">
        <v>10164</v>
      </c>
      <c r="D42" s="41">
        <v>1113</v>
      </c>
      <c r="E42" s="47">
        <f t="shared" si="2"/>
        <v>8.132075471698114</v>
      </c>
      <c r="F42" s="44">
        <f t="shared" si="3"/>
        <v>9051</v>
      </c>
      <c r="G42" s="18"/>
    </row>
    <row r="43" spans="2:7" ht="12.75">
      <c r="B43" s="38" t="s">
        <v>141</v>
      </c>
      <c r="C43" s="41">
        <v>12924</v>
      </c>
      <c r="D43" s="41">
        <v>3297</v>
      </c>
      <c r="E43" s="47">
        <f>_xlfn.IFERROR(C43/D43-1,"")</f>
        <v>2.9199272065514106</v>
      </c>
      <c r="F43" s="44">
        <f>C43-D43</f>
        <v>9627</v>
      </c>
      <c r="G43" s="18"/>
    </row>
    <row r="44" spans="2:6" ht="12.75">
      <c r="B44" s="38" t="s">
        <v>134</v>
      </c>
      <c r="C44" s="41">
        <v>571</v>
      </c>
      <c r="D44" s="41">
        <v>468</v>
      </c>
      <c r="E44" s="47">
        <f t="shared" si="2"/>
        <v>0.2200854700854702</v>
      </c>
      <c r="F44" s="44">
        <f t="shared" si="3"/>
        <v>103</v>
      </c>
    </row>
    <row r="45" spans="2:6" ht="12.75">
      <c r="B45" s="110" t="s">
        <v>135</v>
      </c>
      <c r="C45" s="41">
        <v>103</v>
      </c>
      <c r="D45" s="41">
        <v>70</v>
      </c>
      <c r="E45" s="47">
        <f t="shared" si="2"/>
        <v>0.47142857142857153</v>
      </c>
      <c r="F45" s="44">
        <f t="shared" si="3"/>
        <v>33</v>
      </c>
    </row>
    <row r="46" spans="2:6" ht="12.75">
      <c r="B46" s="38" t="s">
        <v>136</v>
      </c>
      <c r="C46" s="41">
        <v>762</v>
      </c>
      <c r="D46" s="41">
        <v>789</v>
      </c>
      <c r="E46" s="47">
        <f t="shared" si="2"/>
        <v>-0.034220532319391594</v>
      </c>
      <c r="F46" s="44">
        <f t="shared" si="3"/>
        <v>-27</v>
      </c>
    </row>
    <row r="47" spans="2:6" ht="12.75">
      <c r="B47" s="38" t="s">
        <v>137</v>
      </c>
      <c r="C47" s="41">
        <v>42</v>
      </c>
      <c r="D47" s="41">
        <v>49</v>
      </c>
      <c r="E47" s="47">
        <f t="shared" si="2"/>
        <v>-0.1428571428571429</v>
      </c>
      <c r="F47" s="44">
        <f t="shared" si="3"/>
        <v>-7</v>
      </c>
    </row>
    <row r="48" spans="2:7" ht="12.75">
      <c r="B48" s="38" t="s">
        <v>139</v>
      </c>
      <c r="C48" s="41">
        <v>2376</v>
      </c>
      <c r="D48" s="41">
        <v>969</v>
      </c>
      <c r="E48" s="47">
        <f t="shared" si="2"/>
        <v>1.4520123839009287</v>
      </c>
      <c r="F48" s="44">
        <f>C48-D48</f>
        <v>1407</v>
      </c>
      <c r="G48" s="18"/>
    </row>
    <row r="49" spans="2:7" ht="13.5" thickBot="1">
      <c r="B49" s="74" t="s">
        <v>142</v>
      </c>
      <c r="C49" s="75">
        <v>37090</v>
      </c>
      <c r="D49" s="75">
        <v>7080</v>
      </c>
      <c r="E49" s="76">
        <f t="shared" si="2"/>
        <v>4.238700564971752</v>
      </c>
      <c r="F49" s="77">
        <f t="shared" si="3"/>
        <v>30010</v>
      </c>
      <c r="G49" s="18"/>
    </row>
    <row r="50" spans="2:7" ht="12.75">
      <c r="B50" s="80" t="s">
        <v>143</v>
      </c>
      <c r="C50" s="81">
        <v>57197</v>
      </c>
      <c r="D50" s="81">
        <v>18746</v>
      </c>
      <c r="E50" s="82">
        <f t="shared" si="2"/>
        <v>2.051157580283794</v>
      </c>
      <c r="F50" s="78">
        <f t="shared" si="3"/>
        <v>38451</v>
      </c>
      <c r="G50" s="18"/>
    </row>
    <row r="51" spans="2:7" ht="12.75">
      <c r="B51" s="80" t="s">
        <v>144</v>
      </c>
      <c r="C51" s="81">
        <v>101576</v>
      </c>
      <c r="D51" s="81">
        <v>62871</v>
      </c>
      <c r="E51" s="82">
        <f>_xlfn.IFERROR(C51/D51-1,"")</f>
        <v>0.6156256461643683</v>
      </c>
      <c r="F51" s="78">
        <f>C51-D51</f>
        <v>38705</v>
      </c>
      <c r="G51" s="18"/>
    </row>
    <row r="52" spans="2:7" ht="12.75" customHeight="1">
      <c r="B52" s="31"/>
      <c r="C52" s="117"/>
      <c r="D52" s="2"/>
      <c r="G52" s="18"/>
    </row>
    <row r="53" spans="2:6" s="108" customFormat="1" ht="12.75" customHeight="1">
      <c r="B53" s="213" t="s">
        <v>145</v>
      </c>
      <c r="C53" s="138"/>
      <c r="D53" s="138"/>
      <c r="E53" s="138"/>
      <c r="F53" s="138"/>
    </row>
    <row r="54" spans="2:4" ht="12.75" customHeight="1">
      <c r="B54" s="31"/>
      <c r="C54" s="2"/>
      <c r="D54" s="2"/>
    </row>
    <row r="55" spans="2:4" ht="12.75" customHeight="1">
      <c r="B55" s="31"/>
      <c r="C55" s="2"/>
      <c r="D55" s="2"/>
    </row>
    <row r="56" spans="5:6" ht="12.75" customHeight="1">
      <c r="E56" s="1"/>
      <c r="F56" s="1"/>
    </row>
    <row r="57" spans="5:6" ht="12.75" customHeight="1">
      <c r="E57" s="1"/>
      <c r="F57" s="1"/>
    </row>
    <row r="58" spans="2:31"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2:31"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2:31" s="2" customFormat="1"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2:31"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2:31"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2:31"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2:31"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2:31"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2:31"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2" customFormat="1"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48" man="1"/>
  </colBreaks>
  <drawing r:id="rId1"/>
</worksheet>
</file>

<file path=xl/worksheets/sheet4.xml><?xml version="1.0" encoding="utf-8"?>
<worksheet xmlns="http://schemas.openxmlformats.org/spreadsheetml/2006/main" xmlns:r="http://schemas.openxmlformats.org/officeDocument/2006/relationships">
  <dimension ref="B1:N90"/>
  <sheetViews>
    <sheetView showGridLines="0" zoomScale="90" zoomScaleNormal="90" workbookViewId="0" topLeftCell="A1">
      <selection activeCell="C13" sqref="C13"/>
    </sheetView>
  </sheetViews>
  <sheetFormatPr defaultColWidth="9.140625" defaultRowHeight="12.75"/>
  <cols>
    <col min="1" max="1" width="1.28515625" style="1" customWidth="1"/>
    <col min="2" max="2" width="87.7109375" style="1" customWidth="1"/>
    <col min="3" max="10" width="20.7109375" style="1" customWidth="1"/>
    <col min="11" max="11" width="10.7109375" style="1" customWidth="1"/>
    <col min="12" max="13" width="20.7109375" style="1" customWidth="1"/>
    <col min="14" max="16384" width="9.140625" style="1" customWidth="1"/>
  </cols>
  <sheetData>
    <row r="1" spans="2:13" ht="23.25" customHeight="1">
      <c r="B1" s="33" t="s">
        <v>105</v>
      </c>
      <c r="C1" s="64"/>
      <c r="D1" s="64"/>
      <c r="G1" s="2"/>
      <c r="L1" s="3"/>
      <c r="M1" s="3"/>
    </row>
    <row r="2" spans="2:13" ht="15.75" customHeight="1">
      <c r="B2" s="68"/>
      <c r="C2" s="68"/>
      <c r="D2" s="68"/>
      <c r="E2" s="68"/>
      <c r="F2" s="68"/>
      <c r="G2" s="35"/>
      <c r="H2" s="35"/>
      <c r="I2" s="35"/>
      <c r="J2" s="35"/>
      <c r="L2" s="35"/>
      <c r="M2" s="35"/>
    </row>
    <row r="3" spans="2:13" ht="12.75">
      <c r="B3" s="2"/>
      <c r="C3" s="2"/>
      <c r="D3" s="2"/>
      <c r="E3" s="2"/>
      <c r="F3" s="2"/>
      <c r="G3" s="2"/>
      <c r="L3" s="2"/>
      <c r="M3" s="2"/>
    </row>
    <row r="4" spans="2:13" ht="75.75" customHeight="1">
      <c r="B4" s="79" t="s">
        <v>146</v>
      </c>
      <c r="C4" s="71">
        <v>2021</v>
      </c>
      <c r="D4" s="72">
        <v>2020</v>
      </c>
      <c r="E4" s="71" t="s">
        <v>76</v>
      </c>
      <c r="F4" s="72" t="s">
        <v>68</v>
      </c>
      <c r="G4" s="72" t="s">
        <v>101</v>
      </c>
      <c r="H4" s="72" t="s">
        <v>103</v>
      </c>
      <c r="I4" s="72" t="s">
        <v>102</v>
      </c>
      <c r="J4" s="72" t="s">
        <v>104</v>
      </c>
      <c r="L4" s="72" t="s">
        <v>74</v>
      </c>
      <c r="M4" s="72" t="s">
        <v>67</v>
      </c>
    </row>
    <row r="5" spans="2:13" ht="12" customHeight="1">
      <c r="B5" s="67"/>
      <c r="C5" s="99" t="s">
        <v>100</v>
      </c>
      <c r="D5" s="97" t="s">
        <v>100</v>
      </c>
      <c r="E5" s="99" t="s">
        <v>100</v>
      </c>
      <c r="F5" s="97" t="s">
        <v>100</v>
      </c>
      <c r="G5" s="97" t="s">
        <v>34</v>
      </c>
      <c r="H5" s="97" t="s">
        <v>100</v>
      </c>
      <c r="I5" s="97" t="s">
        <v>34</v>
      </c>
      <c r="J5" s="97" t="s">
        <v>100</v>
      </c>
      <c r="L5" s="97" t="s">
        <v>100</v>
      </c>
      <c r="M5" s="97" t="s">
        <v>100</v>
      </c>
    </row>
    <row r="6" spans="2:13" ht="12" customHeight="1" thickBot="1">
      <c r="B6" s="100"/>
      <c r="C6" s="101"/>
      <c r="D6" s="103"/>
      <c r="E6" s="101"/>
      <c r="F6" s="103"/>
      <c r="G6" s="103"/>
      <c r="H6" s="103"/>
      <c r="I6" s="103"/>
      <c r="J6" s="103"/>
      <c r="L6" s="103"/>
      <c r="M6" s="103"/>
    </row>
    <row r="7" spans="2:13" ht="13.5" thickBot="1">
      <c r="B7" s="80" t="s">
        <v>147</v>
      </c>
      <c r="C7" s="41"/>
      <c r="D7" s="44"/>
      <c r="E7" s="41">
        <f>_xlfn.IFERROR(#REF!/#REF!-1,"")</f>
      </c>
      <c r="F7" s="44"/>
      <c r="G7" s="44"/>
      <c r="H7" s="44"/>
      <c r="I7" s="44"/>
      <c r="J7" s="44"/>
      <c r="L7" s="44"/>
      <c r="M7" s="44"/>
    </row>
    <row r="8" spans="2:13" ht="12.75">
      <c r="B8" s="40" t="s">
        <v>98</v>
      </c>
      <c r="C8" s="233">
        <v>6014</v>
      </c>
      <c r="D8" s="177">
        <v>7340</v>
      </c>
      <c r="E8" s="233">
        <v>2915</v>
      </c>
      <c r="F8" s="177">
        <v>1304</v>
      </c>
      <c r="G8" s="286">
        <f aca="true" t="shared" si="0" ref="G8:G49">(C8-D8)/D8</f>
        <v>-0.18065395095367848</v>
      </c>
      <c r="H8" s="177">
        <f aca="true" t="shared" si="1" ref="H8:H49">C8-D8</f>
        <v>-1326</v>
      </c>
      <c r="I8" s="286">
        <f aca="true" t="shared" si="2" ref="I8:I49">(E8-F8)/F8</f>
        <v>1.2354294478527608</v>
      </c>
      <c r="J8" s="177">
        <f aca="true" t="shared" si="3" ref="J8:J49">E8-F8</f>
        <v>1611</v>
      </c>
      <c r="K8" s="3"/>
      <c r="L8" s="233">
        <v>2434</v>
      </c>
      <c r="M8" s="177">
        <v>5920</v>
      </c>
    </row>
    <row r="9" spans="2:13" ht="12.75">
      <c r="B9" s="38" t="s">
        <v>92</v>
      </c>
      <c r="C9" s="41">
        <v>4031</v>
      </c>
      <c r="D9" s="44">
        <v>3424</v>
      </c>
      <c r="E9" s="41">
        <v>1454</v>
      </c>
      <c r="F9" s="44">
        <v>983</v>
      </c>
      <c r="G9" s="98">
        <f t="shared" si="0"/>
        <v>0.17727803738317757</v>
      </c>
      <c r="H9" s="44">
        <f t="shared" si="1"/>
        <v>607</v>
      </c>
      <c r="I9" s="98">
        <f t="shared" si="2"/>
        <v>0.47914547304170907</v>
      </c>
      <c r="J9" s="44">
        <f t="shared" si="3"/>
        <v>471</v>
      </c>
      <c r="K9" s="3"/>
      <c r="L9" s="41">
        <v>1778</v>
      </c>
      <c r="M9" s="44">
        <v>1696</v>
      </c>
    </row>
    <row r="10" spans="2:13" ht="12.75">
      <c r="B10" s="38" t="s">
        <v>148</v>
      </c>
      <c r="C10" s="41">
        <v>4968</v>
      </c>
      <c r="D10" s="44">
        <v>1685</v>
      </c>
      <c r="E10" s="41">
        <v>3363</v>
      </c>
      <c r="F10" s="44">
        <v>181</v>
      </c>
      <c r="G10" s="98">
        <f t="shared" si="0"/>
        <v>1.9483679525222553</v>
      </c>
      <c r="H10" s="44">
        <f t="shared" si="1"/>
        <v>3283</v>
      </c>
      <c r="I10" s="98">
        <f t="shared" si="2"/>
        <v>17.58011049723757</v>
      </c>
      <c r="J10" s="44">
        <f t="shared" si="3"/>
        <v>3182</v>
      </c>
      <c r="K10" s="3"/>
      <c r="L10" s="41">
        <v>902</v>
      </c>
      <c r="M10" s="44">
        <v>1407</v>
      </c>
    </row>
    <row r="11" spans="2:13" ht="12.75">
      <c r="B11" s="38" t="s">
        <v>149</v>
      </c>
      <c r="C11" s="41">
        <v>-841</v>
      </c>
      <c r="D11" s="44">
        <v>1618</v>
      </c>
      <c r="E11" s="41">
        <v>-137</v>
      </c>
      <c r="F11" s="44">
        <v>782</v>
      </c>
      <c r="G11" s="98">
        <f t="shared" si="0"/>
        <v>-1.519777503090235</v>
      </c>
      <c r="H11" s="44">
        <f t="shared" si="1"/>
        <v>-2459</v>
      </c>
      <c r="I11" s="98">
        <f t="shared" si="2"/>
        <v>-1.1751918158567776</v>
      </c>
      <c r="J11" s="44">
        <f t="shared" si="3"/>
        <v>-919</v>
      </c>
      <c r="K11" s="3"/>
      <c r="L11" s="41">
        <v>-450</v>
      </c>
      <c r="M11" s="44">
        <v>874</v>
      </c>
    </row>
    <row r="12" spans="2:13" ht="12.75">
      <c r="B12" s="38" t="s">
        <v>150</v>
      </c>
      <c r="C12" s="41">
        <v>618</v>
      </c>
      <c r="D12" s="44">
        <v>782</v>
      </c>
      <c r="E12" s="41">
        <v>-560</v>
      </c>
      <c r="F12" s="44">
        <v>-537</v>
      </c>
      <c r="G12" s="98">
        <f t="shared" si="0"/>
        <v>-0.20971867007672634</v>
      </c>
      <c r="H12" s="44">
        <f t="shared" si="1"/>
        <v>-164</v>
      </c>
      <c r="I12" s="98">
        <f t="shared" si="2"/>
        <v>0.04283054003724395</v>
      </c>
      <c r="J12" s="44">
        <f t="shared" si="3"/>
        <v>-23</v>
      </c>
      <c r="K12" s="3"/>
      <c r="L12" s="41">
        <v>235</v>
      </c>
      <c r="M12" s="44">
        <v>756</v>
      </c>
    </row>
    <row r="13" spans="2:13" ht="12.75">
      <c r="B13" s="38" t="s">
        <v>151</v>
      </c>
      <c r="C13" s="41">
        <v>-1336</v>
      </c>
      <c r="D13" s="44">
        <v>-1745</v>
      </c>
      <c r="E13" s="41">
        <v>-739</v>
      </c>
      <c r="F13" s="44">
        <v>-105</v>
      </c>
      <c r="G13" s="98">
        <f t="shared" si="0"/>
        <v>-0.2343839541547278</v>
      </c>
      <c r="H13" s="44">
        <f t="shared" si="1"/>
        <v>409</v>
      </c>
      <c r="I13" s="98">
        <f t="shared" si="2"/>
        <v>6.038095238095238</v>
      </c>
      <c r="J13" s="44">
        <f t="shared" si="3"/>
        <v>-634</v>
      </c>
      <c r="K13" s="3"/>
      <c r="L13" s="41">
        <v>-382</v>
      </c>
      <c r="M13" s="44">
        <v>-609</v>
      </c>
    </row>
    <row r="14" spans="2:13" ht="12.75">
      <c r="B14" s="38" t="s">
        <v>152</v>
      </c>
      <c r="C14" s="41">
        <v>-9984</v>
      </c>
      <c r="D14" s="44">
        <v>1014</v>
      </c>
      <c r="E14" s="41">
        <v>-6604</v>
      </c>
      <c r="F14" s="44">
        <v>-908</v>
      </c>
      <c r="G14" s="98">
        <f t="shared" si="0"/>
        <v>-10.846153846153847</v>
      </c>
      <c r="H14" s="44">
        <f t="shared" si="1"/>
        <v>-10998</v>
      </c>
      <c r="I14" s="98">
        <f t="shared" si="2"/>
        <v>6.273127753303965</v>
      </c>
      <c r="J14" s="44">
        <f t="shared" si="3"/>
        <v>-5696</v>
      </c>
      <c r="K14" s="3"/>
      <c r="L14" s="41">
        <v>233</v>
      </c>
      <c r="M14" s="44">
        <v>-3365</v>
      </c>
    </row>
    <row r="15" spans="2:13" ht="12.75">
      <c r="B15" s="38" t="s">
        <v>153</v>
      </c>
      <c r="C15" s="41">
        <v>-5532</v>
      </c>
      <c r="D15" s="44">
        <v>1358</v>
      </c>
      <c r="E15" s="41">
        <v>-2799</v>
      </c>
      <c r="F15" s="44">
        <v>212</v>
      </c>
      <c r="G15" s="98">
        <f t="shared" si="0"/>
        <v>-5.073637702503682</v>
      </c>
      <c r="H15" s="44">
        <f t="shared" si="1"/>
        <v>-6890</v>
      </c>
      <c r="I15" s="98">
        <f t="shared" si="2"/>
        <v>-14.202830188679245</v>
      </c>
      <c r="J15" s="44">
        <f t="shared" si="3"/>
        <v>-3011</v>
      </c>
      <c r="K15" s="3"/>
      <c r="L15" s="41">
        <v>-381</v>
      </c>
      <c r="M15" s="44">
        <v>1745</v>
      </c>
    </row>
    <row r="16" spans="2:13" ht="12.75">
      <c r="B16" s="38" t="s">
        <v>154</v>
      </c>
      <c r="C16" s="41">
        <v>-10485</v>
      </c>
      <c r="D16" s="44">
        <v>331</v>
      </c>
      <c r="E16" s="41">
        <v>-6797</v>
      </c>
      <c r="F16" s="44">
        <v>-1790</v>
      </c>
      <c r="G16" s="98">
        <f t="shared" si="0"/>
        <v>-32.676737160120844</v>
      </c>
      <c r="H16" s="44">
        <f t="shared" si="1"/>
        <v>-10816</v>
      </c>
      <c r="I16" s="98">
        <f t="shared" si="2"/>
        <v>2.7972067039106143</v>
      </c>
      <c r="J16" s="44">
        <f t="shared" si="3"/>
        <v>-5007</v>
      </c>
      <c r="K16" s="3"/>
      <c r="L16" s="41">
        <v>-303</v>
      </c>
      <c r="M16" s="44">
        <v>-3730</v>
      </c>
    </row>
    <row r="17" spans="2:13" ht="12.75">
      <c r="B17" s="38" t="s">
        <v>155</v>
      </c>
      <c r="C17" s="41">
        <v>-103</v>
      </c>
      <c r="D17" s="44">
        <v>25</v>
      </c>
      <c r="E17" s="41">
        <v>140</v>
      </c>
      <c r="F17" s="44">
        <v>156</v>
      </c>
      <c r="G17" s="98">
        <f t="shared" si="0"/>
        <v>-5.12</v>
      </c>
      <c r="H17" s="44">
        <f t="shared" si="1"/>
        <v>-128</v>
      </c>
      <c r="I17" s="98">
        <f t="shared" si="2"/>
        <v>-0.10256410256410256</v>
      </c>
      <c r="J17" s="44">
        <f t="shared" si="3"/>
        <v>-16</v>
      </c>
      <c r="K17" s="3"/>
      <c r="L17" s="41">
        <v>-338</v>
      </c>
      <c r="M17" s="44">
        <v>-303</v>
      </c>
    </row>
    <row r="18" spans="2:13" ht="12.75">
      <c r="B18" s="38" t="s">
        <v>156</v>
      </c>
      <c r="C18" s="41">
        <v>4891</v>
      </c>
      <c r="D18" s="44">
        <v>-459</v>
      </c>
      <c r="E18" s="41">
        <v>3165</v>
      </c>
      <c r="F18" s="44">
        <v>641</v>
      </c>
      <c r="G18" s="98">
        <f t="shared" si="0"/>
        <v>-11.655773420479303</v>
      </c>
      <c r="H18" s="44">
        <f t="shared" si="1"/>
        <v>5350</v>
      </c>
      <c r="I18" s="98">
        <f t="shared" si="2"/>
        <v>3.937597503900156</v>
      </c>
      <c r="J18" s="44">
        <f t="shared" si="3"/>
        <v>2524</v>
      </c>
      <c r="K18" s="3"/>
      <c r="L18" s="41">
        <v>584</v>
      </c>
      <c r="M18" s="44">
        <v>-1697</v>
      </c>
    </row>
    <row r="19" spans="2:13" ht="12.75">
      <c r="B19" s="38" t="s">
        <v>157</v>
      </c>
      <c r="C19" s="41">
        <v>-13</v>
      </c>
      <c r="D19" s="44">
        <v>225</v>
      </c>
      <c r="E19" s="41">
        <v>-7</v>
      </c>
      <c r="F19" s="44">
        <v>111</v>
      </c>
      <c r="G19" s="98">
        <f t="shared" si="0"/>
        <v>-1.0577777777777777</v>
      </c>
      <c r="H19" s="44">
        <f t="shared" si="1"/>
        <v>-238</v>
      </c>
      <c r="I19" s="98">
        <f t="shared" si="2"/>
        <v>-1.063063063063063</v>
      </c>
      <c r="J19" s="44">
        <f t="shared" si="3"/>
        <v>-118</v>
      </c>
      <c r="K19" s="3"/>
      <c r="L19" s="41">
        <v>31</v>
      </c>
      <c r="M19" s="44">
        <v>154</v>
      </c>
    </row>
    <row r="20" spans="2:13" ht="12.75">
      <c r="B20" s="110" t="s">
        <v>158</v>
      </c>
      <c r="C20" s="41">
        <v>334</v>
      </c>
      <c r="D20" s="44">
        <v>23</v>
      </c>
      <c r="E20" s="41">
        <v>-84</v>
      </c>
      <c r="F20" s="44">
        <v>49</v>
      </c>
      <c r="G20" s="98">
        <f t="shared" si="0"/>
        <v>13.521739130434783</v>
      </c>
      <c r="H20" s="44">
        <f t="shared" si="1"/>
        <v>311</v>
      </c>
      <c r="I20" s="98">
        <f t="shared" si="2"/>
        <v>-2.7142857142857144</v>
      </c>
      <c r="J20" s="44">
        <f t="shared" si="3"/>
        <v>-133</v>
      </c>
      <c r="K20" s="3"/>
      <c r="L20" s="41">
        <v>60</v>
      </c>
      <c r="M20" s="44">
        <v>-22</v>
      </c>
    </row>
    <row r="21" spans="2:13" ht="12.75">
      <c r="B21" s="38" t="s">
        <v>159</v>
      </c>
      <c r="C21" s="41">
        <v>-383</v>
      </c>
      <c r="D21" s="44">
        <v>100</v>
      </c>
      <c r="E21" s="41">
        <v>-55</v>
      </c>
      <c r="F21" s="44">
        <v>55</v>
      </c>
      <c r="G21" s="98">
        <f>(C21-D21)/D21</f>
        <v>-4.83</v>
      </c>
      <c r="H21" s="44">
        <f>C21-D21</f>
        <v>-483</v>
      </c>
      <c r="I21" s="98">
        <f>(E21-F21)/F21</f>
        <v>-2</v>
      </c>
      <c r="J21" s="44">
        <f>E21-F21</f>
        <v>-110</v>
      </c>
      <c r="K21" s="3"/>
      <c r="L21" s="41">
        <v>-51</v>
      </c>
      <c r="M21" s="44">
        <v>2</v>
      </c>
    </row>
    <row r="22" spans="2:13" ht="12.75">
      <c r="B22" s="38" t="s">
        <v>160</v>
      </c>
      <c r="C22" s="41">
        <v>-34</v>
      </c>
      <c r="D22" s="44">
        <v>-34</v>
      </c>
      <c r="E22" s="41">
        <v>-12</v>
      </c>
      <c r="F22" s="44">
        <v>-8</v>
      </c>
      <c r="G22" s="98">
        <f>(C22-D22)/D22</f>
        <v>0</v>
      </c>
      <c r="H22" s="44">
        <f>C22-D22</f>
        <v>0</v>
      </c>
      <c r="I22" s="98">
        <f>(E22-F22)/F22</f>
        <v>0.5</v>
      </c>
      <c r="J22" s="44">
        <f>E22-F22</f>
        <v>-4</v>
      </c>
      <c r="K22" s="3"/>
      <c r="L22" s="41">
        <v>0</v>
      </c>
      <c r="M22" s="44">
        <v>0</v>
      </c>
    </row>
    <row r="23" spans="2:13" ht="12.75">
      <c r="B23" s="38" t="s">
        <v>161</v>
      </c>
      <c r="C23" s="41">
        <v>1341</v>
      </c>
      <c r="D23" s="44">
        <v>-555</v>
      </c>
      <c r="E23" s="41">
        <v>-155</v>
      </c>
      <c r="F23" s="44">
        <v>-334</v>
      </c>
      <c r="G23" s="98">
        <f>(C23-D23)/D23</f>
        <v>-3.4162162162162164</v>
      </c>
      <c r="H23" s="44">
        <f>C23-D23</f>
        <v>1896</v>
      </c>
      <c r="I23" s="98">
        <f>(E23-F23)/F23</f>
        <v>-0.5359281437125748</v>
      </c>
      <c r="J23" s="44">
        <f>E23-F23</f>
        <v>179</v>
      </c>
      <c r="K23" s="3"/>
      <c r="L23" s="41">
        <v>631</v>
      </c>
      <c r="M23" s="44">
        <v>486</v>
      </c>
    </row>
    <row r="24" spans="2:13" ht="12.75">
      <c r="B24" s="80" t="s">
        <v>162</v>
      </c>
      <c r="C24" s="234">
        <v>3470</v>
      </c>
      <c r="D24" s="78">
        <v>14118</v>
      </c>
      <c r="E24" s="234">
        <v>-308</v>
      </c>
      <c r="F24" s="78">
        <v>1700</v>
      </c>
      <c r="G24" s="288">
        <f>(C24-D24)/D24</f>
        <v>-0.7542144779713841</v>
      </c>
      <c r="H24" s="231">
        <f>C24-D24</f>
        <v>-10648</v>
      </c>
      <c r="I24" s="288">
        <f>(E24-F24)/F24</f>
        <v>-1.1811764705882353</v>
      </c>
      <c r="J24" s="231">
        <f>E24-F24</f>
        <v>-2008</v>
      </c>
      <c r="K24" s="3"/>
      <c r="L24" s="234">
        <v>4750</v>
      </c>
      <c r="M24" s="78">
        <v>6679</v>
      </c>
    </row>
    <row r="25" spans="2:13" ht="15">
      <c r="B25" s="30"/>
      <c r="C25" s="41"/>
      <c r="D25" s="44"/>
      <c r="E25" s="41"/>
      <c r="F25" s="44"/>
      <c r="G25" s="288"/>
      <c r="H25" s="231"/>
      <c r="I25" s="288"/>
      <c r="J25" s="231"/>
      <c r="K25" s="3"/>
      <c r="L25" s="41"/>
      <c r="M25" s="44"/>
    </row>
    <row r="26" spans="2:13" ht="13.5" thickBot="1">
      <c r="B26" s="74" t="s">
        <v>163</v>
      </c>
      <c r="C26" s="235"/>
      <c r="D26" s="178"/>
      <c r="E26" s="235"/>
      <c r="F26" s="178"/>
      <c r="G26" s="287"/>
      <c r="H26" s="178"/>
      <c r="I26" s="287"/>
      <c r="J26" s="178"/>
      <c r="K26" s="3"/>
      <c r="L26" s="235"/>
      <c r="M26" s="178"/>
    </row>
    <row r="27" spans="2:13" ht="12.75">
      <c r="B27" s="38" t="s">
        <v>164</v>
      </c>
      <c r="C27" s="41">
        <v>-745</v>
      </c>
      <c r="D27" s="177">
        <v>-952</v>
      </c>
      <c r="E27" s="41">
        <v>-253</v>
      </c>
      <c r="F27" s="177">
        <v>-224</v>
      </c>
      <c r="G27" s="286">
        <f t="shared" si="0"/>
        <v>-0.21743697478991597</v>
      </c>
      <c r="H27" s="177">
        <f t="shared" si="1"/>
        <v>207</v>
      </c>
      <c r="I27" s="286">
        <f t="shared" si="2"/>
        <v>0.12946428571428573</v>
      </c>
      <c r="J27" s="177">
        <f t="shared" si="3"/>
        <v>-29</v>
      </c>
      <c r="K27" s="3"/>
      <c r="L27" s="41">
        <v>-297</v>
      </c>
      <c r="M27" s="177">
        <v>-523</v>
      </c>
    </row>
    <row r="28" spans="2:13" ht="12.75">
      <c r="B28" s="38" t="s">
        <v>165</v>
      </c>
      <c r="C28" s="41">
        <v>-6290</v>
      </c>
      <c r="D28" s="44">
        <v>-4843</v>
      </c>
      <c r="E28" s="41">
        <v>-2187</v>
      </c>
      <c r="F28" s="44">
        <v>-1460</v>
      </c>
      <c r="G28" s="98">
        <f t="shared" si="0"/>
        <v>0.29878174685112535</v>
      </c>
      <c r="H28" s="44">
        <f t="shared" si="1"/>
        <v>-1447</v>
      </c>
      <c r="I28" s="98">
        <f t="shared" si="2"/>
        <v>0.49794520547945204</v>
      </c>
      <c r="J28" s="44">
        <f t="shared" si="3"/>
        <v>-727</v>
      </c>
      <c r="K28" s="3"/>
      <c r="L28" s="41">
        <v>-2549</v>
      </c>
      <c r="M28" s="44">
        <v>-2330</v>
      </c>
    </row>
    <row r="29" spans="2:13" ht="12.75">
      <c r="B29" s="110" t="s">
        <v>166</v>
      </c>
      <c r="C29" s="41">
        <v>275</v>
      </c>
      <c r="D29" s="44">
        <v>26</v>
      </c>
      <c r="E29" s="41">
        <v>31</v>
      </c>
      <c r="F29" s="44">
        <v>21</v>
      </c>
      <c r="G29" s="98">
        <f aca="true" t="shared" si="4" ref="G29:G34">(C29-D29)/D29</f>
        <v>9.576923076923077</v>
      </c>
      <c r="H29" s="44">
        <f aca="true" t="shared" si="5" ref="H29:H34">C29-D29</f>
        <v>249</v>
      </c>
      <c r="I29" s="98">
        <f aca="true" t="shared" si="6" ref="I29:I34">(E29-F29)/F29</f>
        <v>0.47619047619047616</v>
      </c>
      <c r="J29" s="44">
        <f aca="true" t="shared" si="7" ref="J29:J34">E29-F29</f>
        <v>10</v>
      </c>
      <c r="K29" s="3"/>
      <c r="L29" s="41">
        <v>0</v>
      </c>
      <c r="M29" s="44">
        <v>0</v>
      </c>
    </row>
    <row r="30" spans="2:13" ht="12.75">
      <c r="B30" s="110" t="s">
        <v>167</v>
      </c>
      <c r="C30" s="41">
        <v>-35</v>
      </c>
      <c r="D30" s="44">
        <v>-2</v>
      </c>
      <c r="E30" s="41">
        <v>-4</v>
      </c>
      <c r="F30" s="44">
        <v>-2</v>
      </c>
      <c r="G30" s="98">
        <f t="shared" si="4"/>
        <v>16.5</v>
      </c>
      <c r="H30" s="44">
        <f t="shared" si="5"/>
        <v>-33</v>
      </c>
      <c r="I30" s="98">
        <f t="shared" si="6"/>
        <v>1</v>
      </c>
      <c r="J30" s="44">
        <f t="shared" si="7"/>
        <v>-2</v>
      </c>
      <c r="K30" s="3"/>
      <c r="L30" s="41">
        <v>-26</v>
      </c>
      <c r="M30" s="44">
        <v>0</v>
      </c>
    </row>
    <row r="31" spans="2:13" ht="12.75">
      <c r="B31" s="38" t="s">
        <v>168</v>
      </c>
      <c r="C31" s="41">
        <v>-21</v>
      </c>
      <c r="D31" s="44">
        <v>-523</v>
      </c>
      <c r="E31" s="41">
        <v>-21</v>
      </c>
      <c r="F31" s="44">
        <v>-5</v>
      </c>
      <c r="G31" s="98">
        <f t="shared" si="4"/>
        <v>-0.9598470363288719</v>
      </c>
      <c r="H31" s="44">
        <f t="shared" si="5"/>
        <v>502</v>
      </c>
      <c r="I31" s="98">
        <f t="shared" si="6"/>
        <v>3.2</v>
      </c>
      <c r="J31" s="44">
        <f t="shared" si="7"/>
        <v>-16</v>
      </c>
      <c r="K31" s="3"/>
      <c r="L31" s="41">
        <v>0</v>
      </c>
      <c r="M31" s="44">
        <v>-118</v>
      </c>
    </row>
    <row r="32" spans="2:13" ht="12.75">
      <c r="B32" s="38" t="s">
        <v>169</v>
      </c>
      <c r="C32" s="41">
        <v>3</v>
      </c>
      <c r="D32" s="44">
        <v>134</v>
      </c>
      <c r="E32" s="41">
        <v>3</v>
      </c>
      <c r="F32" s="44">
        <v>6</v>
      </c>
      <c r="G32" s="98">
        <f t="shared" si="4"/>
        <v>-0.9776119402985075</v>
      </c>
      <c r="H32" s="44">
        <f t="shared" si="5"/>
        <v>-131</v>
      </c>
      <c r="I32" s="98">
        <f t="shared" si="6"/>
        <v>-0.5</v>
      </c>
      <c r="J32" s="44">
        <f t="shared" si="7"/>
        <v>-3</v>
      </c>
      <c r="K32" s="3"/>
      <c r="L32" s="41">
        <v>0</v>
      </c>
      <c r="M32" s="44">
        <v>109</v>
      </c>
    </row>
    <row r="33" spans="2:13" ht="12.75">
      <c r="B33" s="110" t="s">
        <v>170</v>
      </c>
      <c r="C33" s="41">
        <v>-1309</v>
      </c>
      <c r="D33" s="44">
        <v>0</v>
      </c>
      <c r="E33" s="41">
        <v>-22</v>
      </c>
      <c r="F33" s="44">
        <v>0</v>
      </c>
      <c r="G33" s="98"/>
      <c r="H33" s="44">
        <f t="shared" si="5"/>
        <v>-1309</v>
      </c>
      <c r="I33" s="98"/>
      <c r="J33" s="44">
        <f t="shared" si="7"/>
        <v>-22</v>
      </c>
      <c r="K33" s="3"/>
      <c r="L33" s="41">
        <v>0</v>
      </c>
      <c r="M33" s="44">
        <v>0</v>
      </c>
    </row>
    <row r="34" spans="2:13" ht="12.75">
      <c r="B34" s="110" t="s">
        <v>171</v>
      </c>
      <c r="C34" s="41">
        <v>30</v>
      </c>
      <c r="D34" s="44">
        <v>-94</v>
      </c>
      <c r="E34" s="41">
        <v>36</v>
      </c>
      <c r="F34" s="44">
        <v>-26</v>
      </c>
      <c r="G34" s="98">
        <f t="shared" si="4"/>
        <v>-1.3191489361702127</v>
      </c>
      <c r="H34" s="44">
        <f t="shared" si="5"/>
        <v>124</v>
      </c>
      <c r="I34" s="98">
        <f t="shared" si="6"/>
        <v>-2.3846153846153846</v>
      </c>
      <c r="J34" s="44">
        <f t="shared" si="7"/>
        <v>62</v>
      </c>
      <c r="L34" s="41">
        <v>-6</v>
      </c>
      <c r="M34" s="44">
        <v>-76</v>
      </c>
    </row>
    <row r="35" spans="2:13" ht="12.75">
      <c r="B35" s="80" t="s">
        <v>172</v>
      </c>
      <c r="C35" s="234">
        <v>-8092</v>
      </c>
      <c r="D35" s="78">
        <v>-6254</v>
      </c>
      <c r="E35" s="234">
        <v>-2417</v>
      </c>
      <c r="F35" s="78">
        <v>-1690</v>
      </c>
      <c r="G35" s="288">
        <f t="shared" si="0"/>
        <v>0.293891909178126</v>
      </c>
      <c r="H35" s="231">
        <f t="shared" si="1"/>
        <v>-1838</v>
      </c>
      <c r="I35" s="288">
        <f t="shared" si="2"/>
        <v>0.4301775147928994</v>
      </c>
      <c r="J35" s="231">
        <f t="shared" si="3"/>
        <v>-727</v>
      </c>
      <c r="L35" s="234">
        <v>-2878</v>
      </c>
      <c r="M35" s="78">
        <v>-2938</v>
      </c>
    </row>
    <row r="36" spans="2:13" ht="15">
      <c r="B36" s="30"/>
      <c r="C36" s="41"/>
      <c r="D36" s="108"/>
      <c r="E36" s="41"/>
      <c r="F36" s="108"/>
      <c r="G36" s="98"/>
      <c r="H36" s="44"/>
      <c r="I36" s="98"/>
      <c r="J36" s="44"/>
      <c r="L36" s="41"/>
      <c r="M36" s="108"/>
    </row>
    <row r="37" spans="2:13" ht="13.5" thickBot="1">
      <c r="B37" s="74" t="s">
        <v>180</v>
      </c>
      <c r="C37" s="235"/>
      <c r="D37" s="178"/>
      <c r="E37" s="235"/>
      <c r="F37" s="178"/>
      <c r="G37" s="287"/>
      <c r="H37" s="178"/>
      <c r="I37" s="287"/>
      <c r="J37" s="178"/>
      <c r="L37" s="235"/>
      <c r="M37" s="178"/>
    </row>
    <row r="38" spans="2:13" ht="12.75">
      <c r="B38" s="38" t="s">
        <v>182</v>
      </c>
      <c r="C38" s="41">
        <v>0</v>
      </c>
      <c r="D38" s="44">
        <v>0</v>
      </c>
      <c r="E38" s="41"/>
      <c r="F38" s="44"/>
      <c r="G38" s="98"/>
      <c r="H38" s="44">
        <f t="shared" si="1"/>
        <v>0</v>
      </c>
      <c r="I38" s="98"/>
      <c r="J38" s="44">
        <f t="shared" si="3"/>
        <v>0</v>
      </c>
      <c r="L38" s="41">
        <v>4</v>
      </c>
      <c r="M38" s="44">
        <v>295</v>
      </c>
    </row>
    <row r="39" spans="2:13" ht="12.75">
      <c r="B39" s="38" t="s">
        <v>183</v>
      </c>
      <c r="C39" s="41">
        <v>12741</v>
      </c>
      <c r="D39" s="44">
        <v>496</v>
      </c>
      <c r="E39" s="41">
        <v>14419</v>
      </c>
      <c r="F39" s="44">
        <v>3959</v>
      </c>
      <c r="G39" s="98">
        <f t="shared" si="0"/>
        <v>24.6875</v>
      </c>
      <c r="H39" s="44">
        <f t="shared" si="1"/>
        <v>12245</v>
      </c>
      <c r="I39" s="98">
        <f t="shared" si="2"/>
        <v>2.6420813336701188</v>
      </c>
      <c r="J39" s="44">
        <f t="shared" si="3"/>
        <v>10460</v>
      </c>
      <c r="L39" s="41">
        <v>-1077</v>
      </c>
      <c r="M39" s="44">
        <v>-3400</v>
      </c>
    </row>
    <row r="40" spans="2:13" ht="12.75">
      <c r="B40" s="38" t="s">
        <v>184</v>
      </c>
      <c r="C40" s="41">
        <v>0</v>
      </c>
      <c r="D40" s="44">
        <v>0</v>
      </c>
      <c r="E40" s="41"/>
      <c r="F40" s="44"/>
      <c r="G40" s="98"/>
      <c r="H40" s="44">
        <f>C40-D40</f>
        <v>0</v>
      </c>
      <c r="I40" s="98"/>
      <c r="J40" s="44">
        <f>E40-F40</f>
        <v>0</v>
      </c>
      <c r="L40" s="41">
        <v>0</v>
      </c>
      <c r="M40" s="44">
        <v>0</v>
      </c>
    </row>
    <row r="41" spans="2:13" ht="12.75">
      <c r="B41" s="38" t="s">
        <v>171</v>
      </c>
      <c r="C41" s="41">
        <v>-2895</v>
      </c>
      <c r="D41" s="44">
        <v>-3605</v>
      </c>
      <c r="E41" s="41">
        <v>-2896</v>
      </c>
      <c r="F41" s="46">
        <v>-3592</v>
      </c>
      <c r="G41" s="98">
        <f t="shared" si="0"/>
        <v>-0.19694868238557559</v>
      </c>
      <c r="H41" s="44">
        <f t="shared" si="1"/>
        <v>710</v>
      </c>
      <c r="I41" s="98">
        <f t="shared" si="2"/>
        <v>-0.19376391982182628</v>
      </c>
      <c r="J41" s="44">
        <f t="shared" si="3"/>
        <v>696</v>
      </c>
      <c r="L41" s="41">
        <v>8</v>
      </c>
      <c r="M41" s="46">
        <v>-14</v>
      </c>
    </row>
    <row r="42" spans="2:14" ht="12.75">
      <c r="B42" s="80" t="s">
        <v>181</v>
      </c>
      <c r="C42" s="234">
        <v>-1213</v>
      </c>
      <c r="D42" s="78">
        <v>-520</v>
      </c>
      <c r="E42" s="234">
        <v>-1513</v>
      </c>
      <c r="F42" s="78">
        <v>3168</v>
      </c>
      <c r="G42" s="144">
        <f t="shared" si="0"/>
        <v>1.3326923076923076</v>
      </c>
      <c r="H42" s="78">
        <f t="shared" si="1"/>
        <v>-693</v>
      </c>
      <c r="I42" s="144">
        <f t="shared" si="2"/>
        <v>-1.4775883838383839</v>
      </c>
      <c r="J42" s="78">
        <f t="shared" si="3"/>
        <v>-4681</v>
      </c>
      <c r="L42" s="234">
        <v>-1065</v>
      </c>
      <c r="M42" s="78">
        <v>-3119</v>
      </c>
      <c r="N42" s="78"/>
    </row>
    <row r="43" spans="2:13" ht="15">
      <c r="B43" s="30"/>
      <c r="C43" s="41">
        <v>0</v>
      </c>
      <c r="D43" s="44">
        <v>0</v>
      </c>
      <c r="E43" s="41"/>
      <c r="F43" s="44"/>
      <c r="G43" s="98"/>
      <c r="H43" s="44"/>
      <c r="I43" s="98"/>
      <c r="J43" s="44"/>
      <c r="L43" s="41"/>
      <c r="M43" s="44"/>
    </row>
    <row r="44" spans="2:13" ht="13.5" thickBot="1">
      <c r="B44" s="74" t="s">
        <v>173</v>
      </c>
      <c r="C44" s="75">
        <v>-5</v>
      </c>
      <c r="D44" s="77">
        <v>-24</v>
      </c>
      <c r="E44" s="75">
        <v>1592</v>
      </c>
      <c r="F44" s="77">
        <v>-4190</v>
      </c>
      <c r="G44" s="188">
        <f t="shared" si="0"/>
        <v>-0.7916666666666666</v>
      </c>
      <c r="H44" s="77">
        <f t="shared" si="1"/>
        <v>19</v>
      </c>
      <c r="I44" s="188">
        <f t="shared" si="2"/>
        <v>-1.3799522673031026</v>
      </c>
      <c r="J44" s="77">
        <f t="shared" si="3"/>
        <v>5782</v>
      </c>
      <c r="L44" s="75">
        <v>807</v>
      </c>
      <c r="M44" s="77">
        <v>622</v>
      </c>
    </row>
    <row r="45" spans="2:13" ht="12.75">
      <c r="B45" s="38" t="s">
        <v>174</v>
      </c>
      <c r="C45" s="41">
        <v>8628</v>
      </c>
      <c r="D45" s="44">
        <v>-3653</v>
      </c>
      <c r="E45" s="41">
        <v>1530</v>
      </c>
      <c r="F45" s="44">
        <v>-6690</v>
      </c>
      <c r="G45" s="98">
        <f t="shared" si="0"/>
        <v>-3.3618943334245825</v>
      </c>
      <c r="H45" s="44">
        <f t="shared" si="1"/>
        <v>12281</v>
      </c>
      <c r="I45" s="98"/>
      <c r="J45" s="44">
        <f t="shared" si="3"/>
        <v>8220</v>
      </c>
      <c r="L45" s="41">
        <v>7098</v>
      </c>
      <c r="M45" s="44">
        <v>3037</v>
      </c>
    </row>
    <row r="46" spans="2:13" ht="12.75">
      <c r="B46" s="38" t="s">
        <v>175</v>
      </c>
      <c r="C46" s="41"/>
      <c r="D46" s="44"/>
      <c r="E46" s="41">
        <v>-316</v>
      </c>
      <c r="F46" s="46">
        <v>105</v>
      </c>
      <c r="G46" s="98"/>
      <c r="H46" s="46">
        <f t="shared" si="1"/>
        <v>0</v>
      </c>
      <c r="I46" s="98">
        <f t="shared" si="2"/>
        <v>-4.0095238095238095</v>
      </c>
      <c r="J46" s="46">
        <f t="shared" si="3"/>
        <v>-421</v>
      </c>
      <c r="L46" s="41">
        <v>331</v>
      </c>
      <c r="M46" s="46">
        <v>8</v>
      </c>
    </row>
    <row r="47" spans="2:13" ht="12.75">
      <c r="B47" s="110" t="s">
        <v>176</v>
      </c>
      <c r="C47" s="41">
        <v>4006</v>
      </c>
      <c r="D47" s="44">
        <v>4211</v>
      </c>
      <c r="E47" s="41">
        <v>4007</v>
      </c>
      <c r="F47" s="44">
        <v>4214</v>
      </c>
      <c r="G47" s="98">
        <f>(C47-D47)/D47</f>
        <v>-0.04868202327238186</v>
      </c>
      <c r="H47" s="46">
        <f>C47-D47</f>
        <v>-205</v>
      </c>
      <c r="I47" s="98">
        <f>(E47-F47)/F47</f>
        <v>-0.04912197437114381</v>
      </c>
      <c r="J47" s="46">
        <f>E47-F47</f>
        <v>-207</v>
      </c>
      <c r="L47" s="41">
        <v>-1</v>
      </c>
      <c r="M47" s="44">
        <v>-1</v>
      </c>
    </row>
    <row r="48" spans="2:13" ht="12.75">
      <c r="B48" s="110" t="s">
        <v>177</v>
      </c>
      <c r="C48" s="41">
        <v>7098</v>
      </c>
      <c r="D48" s="44">
        <v>3037</v>
      </c>
      <c r="E48" s="41">
        <v>7101</v>
      </c>
      <c r="F48" s="44">
        <v>3037</v>
      </c>
      <c r="G48" s="98"/>
      <c r="H48" s="46">
        <f>C48-D48</f>
        <v>4061</v>
      </c>
      <c r="I48" s="98"/>
      <c r="J48" s="46">
        <f>E48-F48</f>
        <v>4064</v>
      </c>
      <c r="L48" s="41">
        <v>0</v>
      </c>
      <c r="M48" s="44">
        <v>0</v>
      </c>
    </row>
    <row r="49" spans="2:13" ht="12.75">
      <c r="B49" s="80" t="s">
        <v>178</v>
      </c>
      <c r="C49" s="234">
        <v>311</v>
      </c>
      <c r="D49" s="78">
        <v>-148</v>
      </c>
      <c r="E49" s="234">
        <v>-5502</v>
      </c>
      <c r="F49" s="78">
        <v>-7243</v>
      </c>
      <c r="G49" s="144">
        <f t="shared" si="0"/>
        <v>-3.1013513513513513</v>
      </c>
      <c r="H49" s="78">
        <f t="shared" si="1"/>
        <v>459</v>
      </c>
      <c r="I49" s="144">
        <f t="shared" si="2"/>
        <v>-0.24037001242579042</v>
      </c>
      <c r="J49" s="78">
        <f t="shared" si="3"/>
        <v>1741</v>
      </c>
      <c r="L49" s="234">
        <v>8235</v>
      </c>
      <c r="M49" s="78">
        <v>3666</v>
      </c>
    </row>
    <row r="50" spans="2:13" ht="15.75" customHeight="1">
      <c r="B50" s="110" t="s">
        <v>179</v>
      </c>
      <c r="C50" s="145">
        <v>-2</v>
      </c>
      <c r="D50" s="187">
        <v>-2</v>
      </c>
      <c r="E50" s="145">
        <v>-4158</v>
      </c>
      <c r="F50" s="187">
        <v>-541</v>
      </c>
      <c r="G50" s="289">
        <f>(C50-D50)/D50</f>
        <v>0</v>
      </c>
      <c r="H50" s="187">
        <f>C50-D50</f>
        <v>0</v>
      </c>
      <c r="I50" s="289">
        <f>(E50-F50)/F50</f>
        <v>6.685767097966728</v>
      </c>
      <c r="J50" s="187">
        <f>E50-F50</f>
        <v>-3617</v>
      </c>
      <c r="L50" s="145">
        <v>2076</v>
      </c>
      <c r="M50" s="187">
        <v>483</v>
      </c>
    </row>
    <row r="51" spans="2:10" ht="12.75">
      <c r="B51" s="175"/>
      <c r="C51" s="138"/>
      <c r="D51" s="138"/>
      <c r="E51" s="138"/>
      <c r="F51" s="138"/>
      <c r="G51" s="138"/>
      <c r="H51" s="138"/>
      <c r="I51" s="138"/>
      <c r="J51" s="138"/>
    </row>
    <row r="52" spans="2:6" ht="31.5" customHeight="1">
      <c r="B52" s="175"/>
      <c r="C52" s="3"/>
      <c r="D52" s="3"/>
      <c r="E52" s="3"/>
      <c r="F52" s="3"/>
    </row>
    <row r="53" spans="2:6" ht="15.75" customHeight="1">
      <c r="B53" s="2"/>
      <c r="C53" s="3"/>
      <c r="D53" s="3"/>
      <c r="E53" s="3"/>
      <c r="F53" s="3"/>
    </row>
    <row r="54" spans="2:6" ht="15.75" customHeight="1">
      <c r="B54" s="2"/>
      <c r="C54" s="3"/>
      <c r="D54" s="3"/>
      <c r="E54" s="3"/>
      <c r="F54" s="3"/>
    </row>
    <row r="55" spans="2:6" ht="12.75" customHeight="1">
      <c r="B55" s="2"/>
      <c r="C55" s="3"/>
      <c r="D55" s="3"/>
      <c r="E55" s="3"/>
      <c r="F55" s="3"/>
    </row>
    <row r="56" spans="2:6" ht="12.75" customHeight="1">
      <c r="B56" s="2"/>
      <c r="C56" s="3"/>
      <c r="D56" s="3"/>
      <c r="E56" s="3"/>
      <c r="F56" s="3"/>
    </row>
    <row r="57" spans="2:6" ht="12.75" customHeight="1">
      <c r="B57" s="2"/>
      <c r="C57" s="3"/>
      <c r="D57" s="3"/>
      <c r="E57" s="3"/>
      <c r="F57" s="3"/>
    </row>
    <row r="58" spans="2:6" ht="12.75" customHeight="1">
      <c r="B58" s="2"/>
      <c r="C58" s="3"/>
      <c r="D58" s="3"/>
      <c r="E58" s="3"/>
      <c r="F58" s="3"/>
    </row>
    <row r="59" spans="2:6" ht="12.75" customHeight="1">
      <c r="B59" s="2"/>
      <c r="C59" s="3"/>
      <c r="E59" s="3"/>
      <c r="F59" s="3"/>
    </row>
    <row r="60" spans="2:6" ht="12.75" customHeight="1">
      <c r="B60" s="2"/>
      <c r="C60" s="3"/>
      <c r="E60" s="3"/>
      <c r="F60" s="3"/>
    </row>
    <row r="61" spans="3:13" s="2" customFormat="1" ht="14.25" customHeight="1">
      <c r="C61" s="3"/>
      <c r="D61" s="3"/>
      <c r="E61" s="3"/>
      <c r="F61" s="3"/>
      <c r="G61" s="1"/>
      <c r="H61" s="1"/>
      <c r="I61" s="1"/>
      <c r="L61" s="1"/>
      <c r="M61" s="1"/>
    </row>
    <row r="62" spans="3:13" s="2" customFormat="1" ht="12.75" customHeight="1">
      <c r="C62" s="3"/>
      <c r="D62" s="3"/>
      <c r="E62" s="3"/>
      <c r="F62" s="3"/>
      <c r="G62" s="1"/>
      <c r="H62" s="1"/>
      <c r="I62" s="1"/>
      <c r="L62" s="1"/>
      <c r="M62" s="1"/>
    </row>
    <row r="63" spans="3:13" s="2" customFormat="1" ht="12.75">
      <c r="C63" s="3"/>
      <c r="D63" s="3"/>
      <c r="E63" s="3"/>
      <c r="F63" s="3"/>
      <c r="G63" s="1"/>
      <c r="H63" s="1"/>
      <c r="I63" s="1"/>
      <c r="L63" s="1"/>
      <c r="M63" s="1"/>
    </row>
    <row r="64" spans="3:13" s="2" customFormat="1" ht="12.75" customHeight="1">
      <c r="C64" s="3"/>
      <c r="D64" s="3"/>
      <c r="E64" s="3"/>
      <c r="F64" s="3"/>
      <c r="G64" s="1"/>
      <c r="H64" s="1"/>
      <c r="I64" s="1"/>
      <c r="L64" s="1"/>
      <c r="M64" s="1"/>
    </row>
    <row r="65" spans="3:13" s="2" customFormat="1" ht="12.75">
      <c r="C65" s="3"/>
      <c r="D65" s="3"/>
      <c r="E65" s="3"/>
      <c r="F65" s="3"/>
      <c r="G65" s="1"/>
      <c r="H65" s="1"/>
      <c r="I65" s="1"/>
      <c r="L65" s="1"/>
      <c r="M65" s="1"/>
    </row>
    <row r="66" spans="3:13" s="2" customFormat="1" ht="12.75" customHeight="1">
      <c r="C66" s="3"/>
      <c r="D66" s="3"/>
      <c r="E66" s="3"/>
      <c r="F66" s="3"/>
      <c r="G66" s="1"/>
      <c r="H66" s="1"/>
      <c r="I66" s="1"/>
      <c r="L66" s="1"/>
      <c r="M66" s="1"/>
    </row>
    <row r="67" spans="3:13" s="2" customFormat="1" ht="12.75">
      <c r="C67" s="3"/>
      <c r="D67" s="3"/>
      <c r="E67" s="3"/>
      <c r="F67" s="3"/>
      <c r="G67" s="1"/>
      <c r="H67" s="1"/>
      <c r="I67" s="1"/>
      <c r="L67" s="1"/>
      <c r="M67" s="1"/>
    </row>
    <row r="68" spans="3:13" s="2" customFormat="1" ht="12.75">
      <c r="C68" s="3"/>
      <c r="D68" s="3"/>
      <c r="E68" s="3"/>
      <c r="F68" s="3"/>
      <c r="G68" s="1"/>
      <c r="H68" s="1"/>
      <c r="I68" s="1"/>
      <c r="L68" s="1"/>
      <c r="M68" s="1"/>
    </row>
    <row r="69" spans="2:6" ht="12.75">
      <c r="B69" s="2"/>
      <c r="C69" s="3"/>
      <c r="D69" s="3"/>
      <c r="E69" s="3"/>
      <c r="F69" s="3"/>
    </row>
    <row r="70" spans="2:6" ht="12.75">
      <c r="B70" s="2"/>
      <c r="C70" s="3"/>
      <c r="D70" s="3"/>
      <c r="E70" s="3"/>
      <c r="F70" s="3"/>
    </row>
    <row r="71" spans="2:6" ht="12.75">
      <c r="B71" s="2"/>
      <c r="C71" s="3"/>
      <c r="D71" s="3"/>
      <c r="E71" s="3"/>
      <c r="F71" s="3"/>
    </row>
    <row r="72" spans="2:6" ht="12.75">
      <c r="B72" s="2"/>
      <c r="C72" s="3"/>
      <c r="D72" s="3"/>
      <c r="E72" s="3"/>
      <c r="F72" s="3"/>
    </row>
    <row r="73" spans="2:6" ht="12.75">
      <c r="B73" s="2"/>
      <c r="C73" s="3"/>
      <c r="D73" s="3"/>
      <c r="E73" s="3"/>
      <c r="F73" s="3"/>
    </row>
    <row r="74" spans="2:6" ht="12.75">
      <c r="B74" s="2"/>
      <c r="C74" s="3"/>
      <c r="D74" s="3"/>
      <c r="E74" s="3"/>
      <c r="F74" s="3"/>
    </row>
    <row r="75" spans="2:6" ht="12.75">
      <c r="B75" s="2"/>
      <c r="C75" s="3"/>
      <c r="D75" s="3"/>
      <c r="E75" s="3"/>
      <c r="F75" s="3"/>
    </row>
    <row r="76" spans="2:6" ht="12.75" customHeight="1">
      <c r="B76" s="2"/>
      <c r="C76" s="3"/>
      <c r="D76" s="3"/>
      <c r="E76" s="3"/>
      <c r="F76" s="3"/>
    </row>
    <row r="77" spans="2:6" ht="12.75" customHeight="1">
      <c r="B77" s="2"/>
      <c r="C77" s="3"/>
      <c r="D77" s="3"/>
      <c r="E77" s="3"/>
      <c r="F77" s="3"/>
    </row>
    <row r="78" ht="12.75">
      <c r="B78" s="2"/>
    </row>
    <row r="79" ht="12.75">
      <c r="B79" s="2"/>
    </row>
    <row r="80" ht="12.75">
      <c r="B80" s="2"/>
    </row>
    <row r="81" ht="12.75">
      <c r="B81" s="2"/>
    </row>
    <row r="82" ht="12.75">
      <c r="B82" s="2"/>
    </row>
    <row r="83" ht="12.75">
      <c r="B83" s="2"/>
    </row>
    <row r="84" spans="3:4" ht="12.75">
      <c r="C84" s="2"/>
      <c r="D84" s="2"/>
    </row>
    <row r="85" spans="3:4" ht="12.75">
      <c r="C85" s="2"/>
      <c r="D85" s="2"/>
    </row>
    <row r="86" spans="3:4" ht="12.75">
      <c r="C86" s="2"/>
      <c r="D86" s="2"/>
    </row>
    <row r="87" spans="3:4" ht="12.75">
      <c r="C87" s="2"/>
      <c r="D87" s="2"/>
    </row>
    <row r="88" spans="3:4" ht="12.75">
      <c r="C88" s="2"/>
      <c r="D88" s="2"/>
    </row>
    <row r="89" spans="3:4" ht="12.75">
      <c r="C89" s="2"/>
      <c r="D89" s="2"/>
    </row>
    <row r="90" spans="3:4" ht="12.75">
      <c r="C90" s="2"/>
      <c r="D90"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5.xml><?xml version="1.0" encoding="utf-8"?>
<worksheet xmlns="http://schemas.openxmlformats.org/spreadsheetml/2006/main" xmlns:r="http://schemas.openxmlformats.org/officeDocument/2006/relationships">
  <dimension ref="B1:Q3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10" width="20.7109375" style="1" customWidth="1"/>
    <col min="11" max="11" width="10.7109375" style="1" customWidth="1"/>
    <col min="12" max="13" width="20.7109375" style="1" customWidth="1"/>
    <col min="14" max="16384" width="9.140625" style="1" customWidth="1"/>
  </cols>
  <sheetData>
    <row r="1" spans="2:5" ht="23.25" customHeight="1">
      <c r="B1" s="33" t="s">
        <v>105</v>
      </c>
      <c r="C1" s="64"/>
      <c r="E1" s="64"/>
    </row>
    <row r="2" spans="2:13" ht="15.75" customHeight="1">
      <c r="B2" s="68"/>
      <c r="C2" s="68"/>
      <c r="D2" s="68"/>
      <c r="E2" s="68"/>
      <c r="F2" s="68"/>
      <c r="G2" s="35"/>
      <c r="H2" s="35"/>
      <c r="I2" s="35"/>
      <c r="J2" s="35"/>
      <c r="K2" s="6"/>
      <c r="L2" s="35"/>
      <c r="M2" s="35"/>
    </row>
    <row r="3" spans="2:13" ht="12.75">
      <c r="B3" s="2"/>
      <c r="C3" s="2"/>
      <c r="D3" s="24"/>
      <c r="E3" s="2"/>
      <c r="F3" s="24"/>
      <c r="G3" s="42"/>
      <c r="H3" s="42"/>
      <c r="I3" s="42"/>
      <c r="J3" s="42"/>
      <c r="L3" s="2"/>
      <c r="M3" s="24"/>
    </row>
    <row r="4" spans="2:13" ht="75.75" customHeight="1">
      <c r="B4" s="79" t="s">
        <v>185</v>
      </c>
      <c r="C4" s="71">
        <v>2021</v>
      </c>
      <c r="D4" s="107">
        <v>2020</v>
      </c>
      <c r="E4" s="71" t="s">
        <v>76</v>
      </c>
      <c r="F4" s="107" t="s">
        <v>68</v>
      </c>
      <c r="G4" s="72" t="s">
        <v>101</v>
      </c>
      <c r="H4" s="72" t="s">
        <v>103</v>
      </c>
      <c r="I4" s="72" t="s">
        <v>102</v>
      </c>
      <c r="J4" s="72" t="s">
        <v>206</v>
      </c>
      <c r="K4" s="107"/>
      <c r="L4" s="71" t="s">
        <v>74</v>
      </c>
      <c r="M4" s="72" t="s">
        <v>67</v>
      </c>
    </row>
    <row r="5" spans="2:13" ht="12" customHeight="1">
      <c r="B5" s="67"/>
      <c r="C5" s="99" t="s">
        <v>100</v>
      </c>
      <c r="D5" s="97" t="s">
        <v>100</v>
      </c>
      <c r="E5" s="99" t="s">
        <v>100</v>
      </c>
      <c r="F5" s="97" t="s">
        <v>100</v>
      </c>
      <c r="G5" s="97" t="s">
        <v>34</v>
      </c>
      <c r="H5" s="97" t="s">
        <v>100</v>
      </c>
      <c r="I5" s="97" t="s">
        <v>34</v>
      </c>
      <c r="J5" s="97" t="s">
        <v>100</v>
      </c>
      <c r="K5" s="43"/>
      <c r="L5" s="99" t="s">
        <v>100</v>
      </c>
      <c r="M5" s="97" t="s">
        <v>100</v>
      </c>
    </row>
    <row r="6" spans="2:13" ht="12" customHeight="1" thickBot="1">
      <c r="B6" s="100"/>
      <c r="C6" s="101"/>
      <c r="D6" s="103"/>
      <c r="E6" s="101"/>
      <c r="F6" s="103"/>
      <c r="G6" s="103"/>
      <c r="H6" s="103"/>
      <c r="I6" s="103"/>
      <c r="J6" s="103"/>
      <c r="K6" s="43"/>
      <c r="L6" s="101"/>
      <c r="M6" s="103"/>
    </row>
    <row r="7" spans="2:13" ht="12.75">
      <c r="B7" s="80" t="s">
        <v>186</v>
      </c>
      <c r="C7" s="81">
        <v>54962</v>
      </c>
      <c r="D7" s="78">
        <v>27715</v>
      </c>
      <c r="E7" s="81">
        <v>27503</v>
      </c>
      <c r="F7" s="78">
        <v>8369</v>
      </c>
      <c r="G7" s="144">
        <f>_xlfn.IFERROR(C7/D7-1,"")</f>
        <v>0.9831138372722352</v>
      </c>
      <c r="H7" s="78">
        <f>C7-D7</f>
        <v>27247</v>
      </c>
      <c r="I7" s="144">
        <f>_xlfn.IFERROR(E7/F7-1,"")</f>
        <v>2.2862946588600788</v>
      </c>
      <c r="J7" s="78">
        <f>E7-F7</f>
        <v>19134</v>
      </c>
      <c r="K7" s="44"/>
      <c r="L7" s="81">
        <v>27459</v>
      </c>
      <c r="M7" s="78">
        <v>19346</v>
      </c>
    </row>
    <row r="8" spans="2:13" ht="12.75">
      <c r="B8" s="38" t="s">
        <v>187</v>
      </c>
      <c r="C8" s="41">
        <v>52802</v>
      </c>
      <c r="D8" s="44">
        <v>25119</v>
      </c>
      <c r="E8" s="41">
        <v>26508</v>
      </c>
      <c r="F8" s="44">
        <v>7914</v>
      </c>
      <c r="G8" s="98">
        <f aca="true" t="shared" si="0" ref="G8:G17">_xlfn.IFERROR(C8/D8-1,"")</f>
        <v>1.1020741271547436</v>
      </c>
      <c r="H8" s="44">
        <f aca="true" t="shared" si="1" ref="H8:H17">C8-D8</f>
        <v>27683</v>
      </c>
      <c r="I8" s="98">
        <f aca="true" t="shared" si="2" ref="I8:I26">_xlfn.IFERROR(E8/F8-1,"")</f>
        <v>2.3495072024260804</v>
      </c>
      <c r="J8" s="44">
        <f aca="true" t="shared" si="3" ref="J8:J26">E8-F8</f>
        <v>18594</v>
      </c>
      <c r="K8" s="44"/>
      <c r="L8" s="41">
        <v>26294</v>
      </c>
      <c r="M8" s="44">
        <v>17205</v>
      </c>
    </row>
    <row r="9" spans="2:17" ht="12.75">
      <c r="B9" s="38" t="s">
        <v>188</v>
      </c>
      <c r="C9" s="41">
        <v>2400</v>
      </c>
      <c r="D9" s="44">
        <v>1397</v>
      </c>
      <c r="E9" s="41">
        <v>1037</v>
      </c>
      <c r="F9" s="44">
        <v>421</v>
      </c>
      <c r="G9" s="98">
        <f t="shared" si="0"/>
        <v>0.7179670722977809</v>
      </c>
      <c r="H9" s="44">
        <f t="shared" si="1"/>
        <v>1003</v>
      </c>
      <c r="I9" s="98">
        <f t="shared" si="2"/>
        <v>1.4631828978622328</v>
      </c>
      <c r="J9" s="44">
        <f t="shared" si="3"/>
        <v>616</v>
      </c>
      <c r="K9" s="44"/>
      <c r="L9" s="41">
        <v>1363</v>
      </c>
      <c r="M9" s="44">
        <v>976</v>
      </c>
      <c r="Q9" s="3"/>
    </row>
    <row r="10" spans="2:17" ht="12.75">
      <c r="B10" s="38" t="s">
        <v>36</v>
      </c>
      <c r="C10" s="41">
        <v>370</v>
      </c>
      <c r="D10" s="44">
        <v>85</v>
      </c>
      <c r="E10" s="41">
        <v>184</v>
      </c>
      <c r="F10" s="44">
        <v>34</v>
      </c>
      <c r="G10" s="98">
        <f t="shared" si="0"/>
        <v>3.352941176470588</v>
      </c>
      <c r="H10" s="44">
        <f t="shared" si="1"/>
        <v>285</v>
      </c>
      <c r="I10" s="98">
        <f t="shared" si="2"/>
        <v>4.411764705882353</v>
      </c>
      <c r="J10" s="44">
        <f t="shared" si="3"/>
        <v>150</v>
      </c>
      <c r="K10" s="44"/>
      <c r="L10" s="41">
        <v>186</v>
      </c>
      <c r="M10" s="44">
        <v>51</v>
      </c>
      <c r="Q10" s="3"/>
    </row>
    <row r="11" spans="2:17" ht="12.75">
      <c r="B11" s="38" t="s">
        <v>189</v>
      </c>
      <c r="C11" s="41">
        <v>86</v>
      </c>
      <c r="D11" s="44">
        <v>52</v>
      </c>
      <c r="E11" s="41">
        <v>31</v>
      </c>
      <c r="F11" s="44">
        <v>14</v>
      </c>
      <c r="G11" s="98">
        <f t="shared" si="0"/>
        <v>0.6538461538461537</v>
      </c>
      <c r="H11" s="44">
        <f t="shared" si="1"/>
        <v>34</v>
      </c>
      <c r="I11" s="98">
        <f t="shared" si="2"/>
        <v>1.2142857142857144</v>
      </c>
      <c r="J11" s="44">
        <f t="shared" si="3"/>
        <v>17</v>
      </c>
      <c r="K11" s="44"/>
      <c r="L11" s="41">
        <v>55</v>
      </c>
      <c r="M11" s="44">
        <v>38</v>
      </c>
      <c r="Q11" s="3"/>
    </row>
    <row r="12" spans="2:17" ht="13.5" thickBot="1">
      <c r="B12" s="39" t="s">
        <v>190</v>
      </c>
      <c r="C12" s="41">
        <v>-696</v>
      </c>
      <c r="D12" s="44">
        <v>1062</v>
      </c>
      <c r="E12" s="41">
        <v>-257</v>
      </c>
      <c r="F12" s="44">
        <v>-14</v>
      </c>
      <c r="G12" s="98">
        <f t="shared" si="0"/>
        <v>-1.655367231638418</v>
      </c>
      <c r="H12" s="44">
        <f t="shared" si="1"/>
        <v>-1758</v>
      </c>
      <c r="I12" s="98">
        <f t="shared" si="2"/>
        <v>17.357142857142858</v>
      </c>
      <c r="J12" s="44">
        <f t="shared" si="3"/>
        <v>-243</v>
      </c>
      <c r="K12" s="44"/>
      <c r="L12" s="41">
        <v>-439</v>
      </c>
      <c r="M12" s="44">
        <v>1076</v>
      </c>
      <c r="P12" s="3"/>
      <c r="Q12" s="3"/>
    </row>
    <row r="13" spans="2:17" ht="12.75">
      <c r="B13" s="83" t="s">
        <v>191</v>
      </c>
      <c r="C13" s="189">
        <v>15002</v>
      </c>
      <c r="D13" s="84">
        <v>11482</v>
      </c>
      <c r="E13" s="189">
        <v>4967</v>
      </c>
      <c r="F13" s="84">
        <v>3398</v>
      </c>
      <c r="G13" s="200">
        <f t="shared" si="0"/>
        <v>0.3065668002090227</v>
      </c>
      <c r="H13" s="84">
        <f t="shared" si="1"/>
        <v>3520</v>
      </c>
      <c r="I13" s="200">
        <f t="shared" si="2"/>
        <v>0.4617422012948793</v>
      </c>
      <c r="J13" s="84">
        <f t="shared" si="3"/>
        <v>1569</v>
      </c>
      <c r="K13" s="44"/>
      <c r="L13" s="189">
        <v>10035</v>
      </c>
      <c r="M13" s="84">
        <v>8084</v>
      </c>
      <c r="P13" s="3"/>
      <c r="Q13" s="3"/>
    </row>
    <row r="14" spans="2:17" ht="12.75">
      <c r="B14" s="110" t="s">
        <v>192</v>
      </c>
      <c r="C14" s="41">
        <v>5105</v>
      </c>
      <c r="D14" s="44">
        <v>4394</v>
      </c>
      <c r="E14" s="41">
        <v>1477</v>
      </c>
      <c r="F14" s="44">
        <v>1281</v>
      </c>
      <c r="G14" s="98">
        <f t="shared" si="0"/>
        <v>0.1618115612198452</v>
      </c>
      <c r="H14" s="44">
        <f t="shared" si="1"/>
        <v>711</v>
      </c>
      <c r="I14" s="98">
        <f t="shared" si="2"/>
        <v>0.15300546448087426</v>
      </c>
      <c r="J14" s="44">
        <f t="shared" si="3"/>
        <v>196</v>
      </c>
      <c r="K14" s="44"/>
      <c r="L14" s="41">
        <v>3628</v>
      </c>
      <c r="M14" s="44">
        <v>3113</v>
      </c>
      <c r="P14" s="3"/>
      <c r="Q14" s="3"/>
    </row>
    <row r="15" spans="2:17" ht="12.75">
      <c r="B15" s="38" t="s">
        <v>193</v>
      </c>
      <c r="C15" s="41">
        <v>2486</v>
      </c>
      <c r="D15" s="44">
        <v>1412</v>
      </c>
      <c r="E15" s="41">
        <v>849</v>
      </c>
      <c r="F15" s="44">
        <v>416</v>
      </c>
      <c r="G15" s="98">
        <f t="shared" si="0"/>
        <v>0.7606232294617563</v>
      </c>
      <c r="H15" s="44">
        <f t="shared" si="1"/>
        <v>1074</v>
      </c>
      <c r="I15" s="98">
        <f t="shared" si="2"/>
        <v>1.0408653846153846</v>
      </c>
      <c r="J15" s="44">
        <f t="shared" si="3"/>
        <v>433</v>
      </c>
      <c r="K15" s="44"/>
      <c r="L15" s="41">
        <v>1637</v>
      </c>
      <c r="M15" s="44">
        <v>996</v>
      </c>
      <c r="P15" s="3"/>
      <c r="Q15" s="3"/>
    </row>
    <row r="16" spans="2:17" ht="12.75">
      <c r="B16" s="38" t="s">
        <v>194</v>
      </c>
      <c r="C16" s="41">
        <v>197</v>
      </c>
      <c r="D16" s="44">
        <v>79</v>
      </c>
      <c r="E16" s="41">
        <v>72</v>
      </c>
      <c r="F16" s="44">
        <v>28</v>
      </c>
      <c r="G16" s="98">
        <f t="shared" si="0"/>
        <v>1.4936708860759493</v>
      </c>
      <c r="H16" s="44">
        <f t="shared" si="1"/>
        <v>118</v>
      </c>
      <c r="I16" s="98">
        <f t="shared" si="2"/>
        <v>1.5714285714285716</v>
      </c>
      <c r="J16" s="44">
        <f t="shared" si="3"/>
        <v>44</v>
      </c>
      <c r="K16" s="44"/>
      <c r="L16" s="41">
        <v>125</v>
      </c>
      <c r="M16" s="44">
        <v>51</v>
      </c>
      <c r="P16" s="3"/>
      <c r="Q16" s="3"/>
    </row>
    <row r="17" spans="2:17" ht="12.75">
      <c r="B17" s="38" t="s">
        <v>195</v>
      </c>
      <c r="C17" s="41">
        <v>1753</v>
      </c>
      <c r="D17" s="44">
        <v>1469</v>
      </c>
      <c r="E17" s="41">
        <v>597</v>
      </c>
      <c r="F17" s="44">
        <v>511</v>
      </c>
      <c r="G17" s="98">
        <f t="shared" si="0"/>
        <v>0.1933287950987066</v>
      </c>
      <c r="H17" s="44">
        <f t="shared" si="1"/>
        <v>284</v>
      </c>
      <c r="I17" s="98">
        <f t="shared" si="2"/>
        <v>0.16829745596868895</v>
      </c>
      <c r="J17" s="44">
        <f t="shared" si="3"/>
        <v>86</v>
      </c>
      <c r="K17" s="44"/>
      <c r="L17" s="41">
        <v>1156</v>
      </c>
      <c r="M17" s="44">
        <v>958</v>
      </c>
      <c r="P17" s="3"/>
      <c r="Q17" s="3"/>
    </row>
    <row r="18" spans="2:17" ht="12.75">
      <c r="B18" s="38" t="s">
        <v>196</v>
      </c>
      <c r="C18" s="41">
        <v>3609</v>
      </c>
      <c r="D18" s="44">
        <v>2801</v>
      </c>
      <c r="E18" s="41">
        <v>1316</v>
      </c>
      <c r="F18" s="44">
        <v>792</v>
      </c>
      <c r="G18" s="98">
        <f>_xlfn.IFERROR(C18/D18-1,"")</f>
        <v>0.2884684041413781</v>
      </c>
      <c r="H18" s="44">
        <f>C18-D18</f>
        <v>808</v>
      </c>
      <c r="I18" s="98">
        <f>_xlfn.IFERROR(E18/F18-1,"")</f>
        <v>0.6616161616161615</v>
      </c>
      <c r="J18" s="44">
        <f>E18-F18</f>
        <v>524</v>
      </c>
      <c r="K18" s="44"/>
      <c r="L18" s="41">
        <v>2293</v>
      </c>
      <c r="M18" s="44">
        <v>2009</v>
      </c>
      <c r="P18" s="3"/>
      <c r="Q18" s="3"/>
    </row>
    <row r="19" spans="2:17" ht="12.75">
      <c r="B19" s="38" t="s">
        <v>197</v>
      </c>
      <c r="C19" s="41">
        <v>0</v>
      </c>
      <c r="D19" s="44">
        <v>0</v>
      </c>
      <c r="E19" s="41"/>
      <c r="F19" s="44"/>
      <c r="G19" s="98"/>
      <c r="H19" s="44"/>
      <c r="I19" s="98"/>
      <c r="J19" s="44"/>
      <c r="K19" s="44"/>
      <c r="L19" s="41"/>
      <c r="M19" s="44"/>
      <c r="P19" s="3"/>
      <c r="Q19" s="3"/>
    </row>
    <row r="20" spans="2:17" ht="12.75">
      <c r="B20" s="38" t="s">
        <v>198</v>
      </c>
      <c r="C20" s="41">
        <v>80</v>
      </c>
      <c r="D20" s="44">
        <v>103</v>
      </c>
      <c r="E20" s="41">
        <v>31</v>
      </c>
      <c r="F20" s="44">
        <v>21</v>
      </c>
      <c r="G20" s="98">
        <f aca="true" t="shared" si="4" ref="G20:G26">_xlfn.IFERROR(C20/D20-1,"")</f>
        <v>-0.22330097087378642</v>
      </c>
      <c r="H20" s="44">
        <f aca="true" t="shared" si="5" ref="H20:H26">C20-D20</f>
        <v>-23</v>
      </c>
      <c r="I20" s="98">
        <f t="shared" si="2"/>
        <v>0.4761904761904763</v>
      </c>
      <c r="J20" s="44">
        <f t="shared" si="3"/>
        <v>10</v>
      </c>
      <c r="K20" s="44"/>
      <c r="L20" s="41">
        <v>49</v>
      </c>
      <c r="M20" s="44">
        <v>82</v>
      </c>
      <c r="P20" s="3"/>
      <c r="Q20" s="3"/>
    </row>
    <row r="21" spans="2:17" ht="12.75">
      <c r="B21" s="38" t="s">
        <v>199</v>
      </c>
      <c r="C21" s="41">
        <v>214</v>
      </c>
      <c r="D21" s="44">
        <v>119</v>
      </c>
      <c r="E21" s="41">
        <v>67</v>
      </c>
      <c r="F21" s="44">
        <v>37</v>
      </c>
      <c r="G21" s="98">
        <f t="shared" si="4"/>
        <v>0.7983193277310925</v>
      </c>
      <c r="H21" s="44">
        <f t="shared" si="5"/>
        <v>95</v>
      </c>
      <c r="I21" s="98">
        <f t="shared" si="2"/>
        <v>0.8108108108108107</v>
      </c>
      <c r="J21" s="44">
        <f t="shared" si="3"/>
        <v>30</v>
      </c>
      <c r="K21" s="44"/>
      <c r="L21" s="41">
        <v>147</v>
      </c>
      <c r="M21" s="44">
        <v>82</v>
      </c>
      <c r="P21" s="3"/>
      <c r="Q21" s="3"/>
    </row>
    <row r="22" spans="2:17" ht="12.75">
      <c r="B22" s="38" t="s">
        <v>200</v>
      </c>
      <c r="C22" s="41">
        <v>36</v>
      </c>
      <c r="D22" s="44">
        <v>52</v>
      </c>
      <c r="E22" s="41">
        <v>4</v>
      </c>
      <c r="F22" s="44">
        <v>-4</v>
      </c>
      <c r="G22" s="98">
        <f t="shared" si="4"/>
        <v>-0.3076923076923077</v>
      </c>
      <c r="H22" s="44">
        <f t="shared" si="5"/>
        <v>-16</v>
      </c>
      <c r="I22" s="98">
        <f t="shared" si="2"/>
        <v>-2</v>
      </c>
      <c r="J22" s="44">
        <f t="shared" si="3"/>
        <v>8</v>
      </c>
      <c r="K22" s="44"/>
      <c r="L22" s="41">
        <v>32</v>
      </c>
      <c r="M22" s="44">
        <v>56</v>
      </c>
      <c r="O22" s="3"/>
      <c r="P22" s="3"/>
      <c r="Q22" s="3"/>
    </row>
    <row r="23" spans="2:17" ht="12.75">
      <c r="B23" s="38" t="s">
        <v>201</v>
      </c>
      <c r="C23" s="41">
        <v>267</v>
      </c>
      <c r="D23" s="44">
        <v>234</v>
      </c>
      <c r="E23" s="41">
        <v>84</v>
      </c>
      <c r="F23" s="44">
        <v>65</v>
      </c>
      <c r="G23" s="98">
        <f t="shared" si="4"/>
        <v>0.14102564102564097</v>
      </c>
      <c r="H23" s="44">
        <f t="shared" si="5"/>
        <v>33</v>
      </c>
      <c r="I23" s="98">
        <f t="shared" si="2"/>
        <v>0.2923076923076924</v>
      </c>
      <c r="J23" s="44">
        <f t="shared" si="3"/>
        <v>19</v>
      </c>
      <c r="K23" s="44"/>
      <c r="L23" s="41">
        <v>183</v>
      </c>
      <c r="M23" s="44">
        <v>169</v>
      </c>
      <c r="Q23" s="3"/>
    </row>
    <row r="24" spans="2:13" ht="12.75">
      <c r="B24" s="38" t="s">
        <v>202</v>
      </c>
      <c r="C24" s="41">
        <v>667</v>
      </c>
      <c r="D24" s="44">
        <v>332</v>
      </c>
      <c r="E24" s="41">
        <v>264</v>
      </c>
      <c r="F24" s="44">
        <v>119</v>
      </c>
      <c r="G24" s="98">
        <f t="shared" si="4"/>
        <v>1.0090361445783134</v>
      </c>
      <c r="H24" s="44">
        <f t="shared" si="5"/>
        <v>335</v>
      </c>
      <c r="I24" s="98">
        <f t="shared" si="2"/>
        <v>1.2184873949579833</v>
      </c>
      <c r="J24" s="44">
        <f t="shared" si="3"/>
        <v>145</v>
      </c>
      <c r="K24" s="44"/>
      <c r="L24" s="41">
        <v>403</v>
      </c>
      <c r="M24" s="44">
        <v>213</v>
      </c>
    </row>
    <row r="25" spans="2:13" ht="13.5" thickBot="1">
      <c r="B25" s="38" t="s">
        <v>203</v>
      </c>
      <c r="C25" s="41">
        <v>588</v>
      </c>
      <c r="D25" s="44">
        <v>487</v>
      </c>
      <c r="E25" s="41">
        <v>206</v>
      </c>
      <c r="F25" s="44">
        <v>132</v>
      </c>
      <c r="G25" s="98">
        <f t="shared" si="4"/>
        <v>0.20739219712525658</v>
      </c>
      <c r="H25" s="44">
        <f t="shared" si="5"/>
        <v>101</v>
      </c>
      <c r="I25" s="98">
        <f t="shared" si="2"/>
        <v>0.5606060606060606</v>
      </c>
      <c r="J25" s="44">
        <f t="shared" si="3"/>
        <v>74</v>
      </c>
      <c r="K25" s="44"/>
      <c r="L25" s="41">
        <v>382</v>
      </c>
      <c r="M25" s="44">
        <v>355</v>
      </c>
    </row>
    <row r="26" spans="2:13" ht="15.75" customHeight="1">
      <c r="B26" s="83" t="s">
        <v>204</v>
      </c>
      <c r="C26" s="189">
        <v>69964</v>
      </c>
      <c r="D26" s="84">
        <v>39197</v>
      </c>
      <c r="E26" s="189">
        <v>32470</v>
      </c>
      <c r="F26" s="84">
        <v>11767</v>
      </c>
      <c r="G26" s="200">
        <f t="shared" si="4"/>
        <v>0.7849325203459447</v>
      </c>
      <c r="H26" s="84">
        <f t="shared" si="5"/>
        <v>30767</v>
      </c>
      <c r="I26" s="200">
        <f t="shared" si="2"/>
        <v>1.759411914676638</v>
      </c>
      <c r="J26" s="84">
        <f t="shared" si="3"/>
        <v>20703</v>
      </c>
      <c r="K26" s="44"/>
      <c r="L26" s="189">
        <v>37494</v>
      </c>
      <c r="M26" s="84">
        <v>27430</v>
      </c>
    </row>
    <row r="27" spans="4:11" ht="12.75">
      <c r="D27" s="108"/>
      <c r="F27" s="108"/>
      <c r="K27" s="44"/>
    </row>
    <row r="28" spans="2:6" ht="33.75">
      <c r="B28" s="143" t="s">
        <v>205</v>
      </c>
      <c r="D28" s="108"/>
      <c r="F28" s="108"/>
    </row>
    <row r="29" spans="4:6" ht="12.75" customHeight="1">
      <c r="D29" s="108"/>
      <c r="F29" s="108"/>
    </row>
    <row r="30" spans="4:10" ht="12.75">
      <c r="D30" s="109"/>
      <c r="F30" s="3"/>
      <c r="G30" s="3"/>
      <c r="H30" s="3"/>
      <c r="I30" s="3"/>
      <c r="J30" s="3"/>
    </row>
    <row r="31" ht="12.75" customHeight="1">
      <c r="D31" s="108"/>
    </row>
    <row r="32" ht="13.5" customHeight="1">
      <c r="D32" s="10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B1:R8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10" width="20.7109375" style="1" customWidth="1"/>
    <col min="11" max="11" width="10.7109375" style="1" customWidth="1"/>
    <col min="12" max="13" width="20.7109375" style="1" customWidth="1"/>
    <col min="14" max="14" width="17.7109375" style="1" customWidth="1"/>
    <col min="15" max="15" width="18.28125" style="1" customWidth="1"/>
    <col min="16" max="16" width="18.57421875" style="1" customWidth="1"/>
    <col min="17" max="16384" width="9.140625" style="1" customWidth="1"/>
  </cols>
  <sheetData>
    <row r="1" ht="23.25" customHeight="1">
      <c r="B1" s="33" t="s">
        <v>105</v>
      </c>
    </row>
    <row r="2" spans="2:13" ht="15.75" customHeight="1">
      <c r="B2" s="68"/>
      <c r="C2" s="68"/>
      <c r="D2" s="68"/>
      <c r="E2" s="68"/>
      <c r="F2" s="68"/>
      <c r="G2" s="35"/>
      <c r="H2" s="35"/>
      <c r="I2" s="35"/>
      <c r="J2" s="35"/>
      <c r="K2" s="6"/>
      <c r="L2" s="35"/>
      <c r="M2" s="35"/>
    </row>
    <row r="3" spans="2:13" ht="12.75">
      <c r="B3" s="2"/>
      <c r="C3" s="2"/>
      <c r="D3" s="24"/>
      <c r="E3" s="2"/>
      <c r="F3" s="24"/>
      <c r="G3" s="42"/>
      <c r="H3" s="42"/>
      <c r="I3" s="42"/>
      <c r="J3" s="42"/>
      <c r="L3" s="2"/>
      <c r="M3" s="24"/>
    </row>
    <row r="4" spans="2:13" ht="75.75" customHeight="1">
      <c r="B4" s="79" t="s">
        <v>207</v>
      </c>
      <c r="C4" s="71">
        <v>2021</v>
      </c>
      <c r="D4" s="107">
        <v>2020</v>
      </c>
      <c r="E4" s="71" t="s">
        <v>76</v>
      </c>
      <c r="F4" s="107" t="s">
        <v>68</v>
      </c>
      <c r="G4" s="72" t="s">
        <v>101</v>
      </c>
      <c r="H4" s="72" t="s">
        <v>103</v>
      </c>
      <c r="I4" s="72" t="s">
        <v>102</v>
      </c>
      <c r="J4" s="72" t="s">
        <v>104</v>
      </c>
      <c r="K4" s="107"/>
      <c r="L4" s="72" t="s">
        <v>74</v>
      </c>
      <c r="M4" s="72" t="s">
        <v>67</v>
      </c>
    </row>
    <row r="5" spans="2:13" ht="12" customHeight="1">
      <c r="B5" s="67"/>
      <c r="C5" s="99" t="s">
        <v>100</v>
      </c>
      <c r="D5" s="97" t="s">
        <v>100</v>
      </c>
      <c r="E5" s="236" t="s">
        <v>228</v>
      </c>
      <c r="F5" s="97" t="s">
        <v>100</v>
      </c>
      <c r="G5" s="3"/>
      <c r="L5" s="97" t="s">
        <v>100</v>
      </c>
      <c r="M5" s="97" t="s">
        <v>100</v>
      </c>
    </row>
    <row r="6" spans="2:13" ht="12" customHeight="1" thickBot="1">
      <c r="B6" s="100"/>
      <c r="C6" s="101"/>
      <c r="D6" s="103"/>
      <c r="E6" s="237"/>
      <c r="F6" s="103"/>
      <c r="G6" s="103"/>
      <c r="H6" s="103"/>
      <c r="I6" s="103"/>
      <c r="J6" s="103"/>
      <c r="L6" s="103"/>
      <c r="M6" s="103"/>
    </row>
    <row r="7" spans="2:13" ht="12.75">
      <c r="B7" s="80" t="s">
        <v>81</v>
      </c>
      <c r="C7" s="81">
        <v>-43758</v>
      </c>
      <c r="D7" s="78">
        <v>-19808</v>
      </c>
      <c r="E7" s="81">
        <v>-21950</v>
      </c>
      <c r="F7" s="78">
        <v>-5798</v>
      </c>
      <c r="G7" s="144">
        <f aca="true" t="shared" si="0" ref="G7:G35">_xlfn.IFERROR(C7/D7-1,"")</f>
        <v>1.2091074313408723</v>
      </c>
      <c r="H7" s="78">
        <f aca="true" t="shared" si="1" ref="H7:H35">C7-D7</f>
        <v>-23950</v>
      </c>
      <c r="I7" s="144">
        <f aca="true" t="shared" si="2" ref="I7:I35">_xlfn.IFERROR(E7/F7-1,"")</f>
        <v>2.7857882028285617</v>
      </c>
      <c r="J7" s="78">
        <f aca="true" t="shared" si="3" ref="J7:J35">E7-F7</f>
        <v>-16152</v>
      </c>
      <c r="L7" s="81">
        <v>-21808</v>
      </c>
      <c r="M7" s="78">
        <v>-14010</v>
      </c>
    </row>
    <row r="8" spans="2:13" ht="12.75">
      <c r="B8" s="38" t="s">
        <v>208</v>
      </c>
      <c r="C8" s="41">
        <v>-45348</v>
      </c>
      <c r="D8" s="44">
        <v>-19512</v>
      </c>
      <c r="E8" s="41">
        <v>-23540</v>
      </c>
      <c r="F8" s="44">
        <v>-5502</v>
      </c>
      <c r="G8" s="98">
        <f t="shared" si="0"/>
        <v>1.3241082410824108</v>
      </c>
      <c r="H8" s="44">
        <f t="shared" si="1"/>
        <v>-25836</v>
      </c>
      <c r="I8" s="98">
        <f t="shared" si="2"/>
        <v>3.278444202108324</v>
      </c>
      <c r="J8" s="44">
        <f t="shared" si="3"/>
        <v>-18038</v>
      </c>
      <c r="L8" s="41">
        <v>-21808</v>
      </c>
      <c r="M8" s="44">
        <v>-14010</v>
      </c>
    </row>
    <row r="9" spans="2:13" ht="12.75">
      <c r="B9" s="38" t="s">
        <v>209</v>
      </c>
      <c r="C9" s="41">
        <v>1590</v>
      </c>
      <c r="D9" s="44">
        <v>-296</v>
      </c>
      <c r="E9" s="41">
        <v>1590</v>
      </c>
      <c r="F9" s="44">
        <v>-296</v>
      </c>
      <c r="G9" s="98">
        <f>_xlfn.IFERROR(C9/D9-1,"")</f>
        <v>-6.371621621621622</v>
      </c>
      <c r="H9" s="44">
        <f>C9-D9</f>
        <v>1886</v>
      </c>
      <c r="I9" s="98">
        <f>_xlfn.IFERROR(E9/F9-1,"")</f>
        <v>-6.371621621621622</v>
      </c>
      <c r="J9" s="44">
        <f>E9-F9</f>
        <v>1886</v>
      </c>
      <c r="L9" s="41">
        <v>0</v>
      </c>
      <c r="M9" s="44">
        <v>0</v>
      </c>
    </row>
    <row r="10" spans="2:18" ht="13.5" thickBot="1">
      <c r="B10" s="80" t="s">
        <v>82</v>
      </c>
      <c r="C10" s="81">
        <v>0</v>
      </c>
      <c r="D10" s="78">
        <v>4915</v>
      </c>
      <c r="E10" s="81">
        <v>0</v>
      </c>
      <c r="F10" s="78">
        <v>0</v>
      </c>
      <c r="G10" s="144">
        <f t="shared" si="0"/>
        <v>-1</v>
      </c>
      <c r="H10" s="78">
        <f t="shared" si="1"/>
        <v>-4915</v>
      </c>
      <c r="I10" s="98">
        <f t="shared" si="2"/>
      </c>
      <c r="J10" s="78">
        <f t="shared" si="3"/>
        <v>0</v>
      </c>
      <c r="K10" s="78"/>
      <c r="L10" s="81">
        <v>0</v>
      </c>
      <c r="M10" s="78">
        <v>4915</v>
      </c>
      <c r="R10" s="3"/>
    </row>
    <row r="11" spans="2:18" ht="12.75">
      <c r="B11" s="83" t="s">
        <v>83</v>
      </c>
      <c r="C11" s="189">
        <v>-4168</v>
      </c>
      <c r="D11" s="84">
        <v>-3224</v>
      </c>
      <c r="E11" s="189">
        <v>-1374</v>
      </c>
      <c r="F11" s="84">
        <v>-958</v>
      </c>
      <c r="G11" s="200">
        <f t="shared" si="0"/>
        <v>0.29280397022332516</v>
      </c>
      <c r="H11" s="84">
        <f t="shared" si="1"/>
        <v>-944</v>
      </c>
      <c r="I11" s="200">
        <f t="shared" si="2"/>
        <v>0.43423799582463474</v>
      </c>
      <c r="J11" s="84">
        <f t="shared" si="3"/>
        <v>-416</v>
      </c>
      <c r="L11" s="189">
        <v>-2794</v>
      </c>
      <c r="M11" s="84">
        <v>-2266</v>
      </c>
      <c r="R11" s="3"/>
    </row>
    <row r="12" spans="2:18" ht="12.75">
      <c r="B12" s="38" t="s">
        <v>210</v>
      </c>
      <c r="C12" s="41">
        <v>-914</v>
      </c>
      <c r="D12" s="44">
        <v>-909</v>
      </c>
      <c r="E12" s="41">
        <v>-284</v>
      </c>
      <c r="F12" s="44">
        <v>-294</v>
      </c>
      <c r="G12" s="98">
        <f t="shared" si="0"/>
        <v>0.005500550055005604</v>
      </c>
      <c r="H12" s="44">
        <f t="shared" si="1"/>
        <v>-5</v>
      </c>
      <c r="I12" s="98">
        <f t="shared" si="2"/>
        <v>-0.03401360544217691</v>
      </c>
      <c r="J12" s="44">
        <f t="shared" si="3"/>
        <v>10</v>
      </c>
      <c r="L12" s="41">
        <v>-630</v>
      </c>
      <c r="M12" s="44">
        <v>-615</v>
      </c>
      <c r="R12" s="3"/>
    </row>
    <row r="13" spans="2:18" ht="12.75">
      <c r="B13" s="38" t="s">
        <v>211</v>
      </c>
      <c r="C13" s="41">
        <v>-2708</v>
      </c>
      <c r="D13" s="44">
        <v>-1810</v>
      </c>
      <c r="E13" s="41">
        <v>-921</v>
      </c>
      <c r="F13" s="44">
        <v>-505</v>
      </c>
      <c r="G13" s="98">
        <f t="shared" si="0"/>
        <v>0.4961325966850829</v>
      </c>
      <c r="H13" s="44">
        <f t="shared" si="1"/>
        <v>-898</v>
      </c>
      <c r="I13" s="98">
        <f t="shared" si="2"/>
        <v>0.8237623762376238</v>
      </c>
      <c r="J13" s="44">
        <f t="shared" si="3"/>
        <v>-416</v>
      </c>
      <c r="K13" s="3"/>
      <c r="L13" s="41">
        <v>-1787</v>
      </c>
      <c r="M13" s="44">
        <v>-1305</v>
      </c>
      <c r="Q13" s="3"/>
      <c r="R13" s="3"/>
    </row>
    <row r="14" spans="2:18" ht="13.5" thickBot="1">
      <c r="B14" s="38" t="s">
        <v>212</v>
      </c>
      <c r="C14" s="41">
        <v>-546</v>
      </c>
      <c r="D14" s="44">
        <v>-505</v>
      </c>
      <c r="E14" s="41">
        <v>-169</v>
      </c>
      <c r="F14" s="44">
        <v>-159</v>
      </c>
      <c r="G14" s="98">
        <f t="shared" si="0"/>
        <v>0.08118811881188126</v>
      </c>
      <c r="H14" s="44">
        <f t="shared" si="1"/>
        <v>-41</v>
      </c>
      <c r="I14" s="98">
        <f t="shared" si="2"/>
        <v>0.06289308176100628</v>
      </c>
      <c r="J14" s="44">
        <f t="shared" si="3"/>
        <v>-10</v>
      </c>
      <c r="L14" s="41">
        <v>-377</v>
      </c>
      <c r="M14" s="44">
        <v>-346</v>
      </c>
      <c r="Q14" s="3"/>
      <c r="R14" s="3"/>
    </row>
    <row r="15" spans="2:18" ht="12.75">
      <c r="B15" s="83" t="s">
        <v>84</v>
      </c>
      <c r="C15" s="189">
        <v>-3480</v>
      </c>
      <c r="D15" s="84">
        <v>-3381</v>
      </c>
      <c r="E15" s="189">
        <v>-1016</v>
      </c>
      <c r="F15" s="84">
        <v>-1050</v>
      </c>
      <c r="G15" s="200">
        <f t="shared" si="0"/>
        <v>0.02928127772848277</v>
      </c>
      <c r="H15" s="84">
        <f t="shared" si="1"/>
        <v>-99</v>
      </c>
      <c r="I15" s="200">
        <f t="shared" si="2"/>
        <v>-0.0323809523809524</v>
      </c>
      <c r="J15" s="84">
        <f t="shared" si="3"/>
        <v>34</v>
      </c>
      <c r="L15" s="189">
        <v>-2464</v>
      </c>
      <c r="M15" s="84">
        <v>-2331</v>
      </c>
      <c r="Q15" s="3"/>
      <c r="R15" s="3"/>
    </row>
    <row r="16" spans="2:18" ht="12.75">
      <c r="B16" s="38" t="s">
        <v>213</v>
      </c>
      <c r="C16" s="41">
        <v>-2605</v>
      </c>
      <c r="D16" s="44">
        <v>-2463</v>
      </c>
      <c r="E16" s="41">
        <v>-726</v>
      </c>
      <c r="F16" s="44">
        <v>-731</v>
      </c>
      <c r="G16" s="98">
        <f t="shared" si="0"/>
        <v>0.05765326837190421</v>
      </c>
      <c r="H16" s="44">
        <f t="shared" si="1"/>
        <v>-142</v>
      </c>
      <c r="I16" s="98">
        <f t="shared" si="2"/>
        <v>-0.0068399452804377425</v>
      </c>
      <c r="J16" s="44">
        <f t="shared" si="3"/>
        <v>5</v>
      </c>
      <c r="K16" s="3"/>
      <c r="L16" s="41">
        <v>-1879</v>
      </c>
      <c r="M16" s="44">
        <v>-1732</v>
      </c>
      <c r="Q16" s="3"/>
      <c r="R16" s="3"/>
    </row>
    <row r="17" spans="2:18" ht="12.75">
      <c r="B17" s="38" t="s">
        <v>214</v>
      </c>
      <c r="C17" s="41">
        <v>-470</v>
      </c>
      <c r="D17" s="44">
        <v>-449</v>
      </c>
      <c r="E17" s="41">
        <v>-127</v>
      </c>
      <c r="F17" s="44">
        <v>-97</v>
      </c>
      <c r="G17" s="98">
        <f t="shared" si="0"/>
        <v>0.04677060133630295</v>
      </c>
      <c r="H17" s="44">
        <f t="shared" si="1"/>
        <v>-21</v>
      </c>
      <c r="I17" s="98">
        <f t="shared" si="2"/>
        <v>0.30927835051546393</v>
      </c>
      <c r="J17" s="44">
        <f t="shared" si="3"/>
        <v>-30</v>
      </c>
      <c r="L17" s="41">
        <v>-343</v>
      </c>
      <c r="M17" s="44">
        <v>-352</v>
      </c>
      <c r="Q17" s="3"/>
      <c r="R17" s="3"/>
    </row>
    <row r="18" spans="2:18" ht="12.75">
      <c r="B18" s="38" t="s">
        <v>215</v>
      </c>
      <c r="C18" s="41">
        <v>-50</v>
      </c>
      <c r="D18" s="44">
        <v>-134</v>
      </c>
      <c r="E18" s="41">
        <v>-75</v>
      </c>
      <c r="F18" s="44">
        <v>-110</v>
      </c>
      <c r="G18" s="98">
        <f t="shared" si="0"/>
        <v>-0.6268656716417911</v>
      </c>
      <c r="H18" s="44">
        <f t="shared" si="1"/>
        <v>84</v>
      </c>
      <c r="I18" s="98">
        <f t="shared" si="2"/>
        <v>-0.31818181818181823</v>
      </c>
      <c r="J18" s="44">
        <f t="shared" si="3"/>
        <v>35</v>
      </c>
      <c r="K18" s="3"/>
      <c r="L18" s="41">
        <v>25</v>
      </c>
      <c r="M18" s="44">
        <v>-24</v>
      </c>
      <c r="Q18" s="3"/>
      <c r="R18" s="3"/>
    </row>
    <row r="19" spans="2:18" ht="13.5" thickBot="1">
      <c r="B19" s="38" t="s">
        <v>216</v>
      </c>
      <c r="C19" s="41">
        <v>-355</v>
      </c>
      <c r="D19" s="44">
        <v>-335</v>
      </c>
      <c r="E19" s="41">
        <v>-88</v>
      </c>
      <c r="F19" s="44">
        <v>-112</v>
      </c>
      <c r="G19" s="98">
        <f t="shared" si="0"/>
        <v>0.05970149253731338</v>
      </c>
      <c r="H19" s="44">
        <f t="shared" si="1"/>
        <v>-20</v>
      </c>
      <c r="I19" s="98">
        <f t="shared" si="2"/>
        <v>-0.2142857142857143</v>
      </c>
      <c r="J19" s="44">
        <f t="shared" si="3"/>
        <v>24</v>
      </c>
      <c r="K19" s="3"/>
      <c r="L19" s="41">
        <v>-267</v>
      </c>
      <c r="M19" s="44">
        <v>-223</v>
      </c>
      <c r="Q19" s="3"/>
      <c r="R19" s="3"/>
    </row>
    <row r="20" spans="2:18" ht="13.5" thickBot="1">
      <c r="B20" s="83" t="s">
        <v>85</v>
      </c>
      <c r="C20" s="189">
        <v>-1159</v>
      </c>
      <c r="D20" s="84">
        <v>-1048</v>
      </c>
      <c r="E20" s="189">
        <v>-344</v>
      </c>
      <c r="F20" s="84">
        <v>-265</v>
      </c>
      <c r="G20" s="200">
        <f t="shared" si="0"/>
        <v>0.10591603053435117</v>
      </c>
      <c r="H20" s="84">
        <f t="shared" si="1"/>
        <v>-111</v>
      </c>
      <c r="I20" s="200">
        <f t="shared" si="2"/>
        <v>0.29811320754716975</v>
      </c>
      <c r="J20" s="84">
        <f t="shared" si="3"/>
        <v>-79</v>
      </c>
      <c r="K20" s="3"/>
      <c r="L20" s="189">
        <v>-815</v>
      </c>
      <c r="M20" s="84">
        <v>-783</v>
      </c>
      <c r="Q20" s="3"/>
      <c r="R20" s="3"/>
    </row>
    <row r="21" spans="2:18" ht="12.75">
      <c r="B21" s="83" t="s">
        <v>86</v>
      </c>
      <c r="C21" s="189">
        <v>-2112</v>
      </c>
      <c r="D21" s="84">
        <v>-1888</v>
      </c>
      <c r="E21" s="189">
        <v>-724</v>
      </c>
      <c r="F21" s="84">
        <v>-564</v>
      </c>
      <c r="G21" s="200">
        <f t="shared" si="0"/>
        <v>0.11864406779661008</v>
      </c>
      <c r="H21" s="84">
        <f t="shared" si="1"/>
        <v>-224</v>
      </c>
      <c r="I21" s="200">
        <f t="shared" si="2"/>
        <v>0.2836879432624113</v>
      </c>
      <c r="J21" s="84">
        <f t="shared" si="3"/>
        <v>-160</v>
      </c>
      <c r="L21" s="189">
        <v>-1388</v>
      </c>
      <c r="M21" s="84">
        <v>-1324</v>
      </c>
      <c r="Q21" s="3"/>
      <c r="R21" s="3"/>
    </row>
    <row r="22" spans="2:18" ht="12.75">
      <c r="B22" s="38" t="s">
        <v>217</v>
      </c>
      <c r="C22" s="41">
        <v>-343</v>
      </c>
      <c r="D22" s="44">
        <v>-388</v>
      </c>
      <c r="E22" s="41">
        <v>-90</v>
      </c>
      <c r="F22" s="44">
        <v>-97</v>
      </c>
      <c r="G22" s="98">
        <f t="shared" si="0"/>
        <v>-0.115979381443299</v>
      </c>
      <c r="H22" s="44">
        <f t="shared" si="1"/>
        <v>45</v>
      </c>
      <c r="I22" s="98">
        <f t="shared" si="2"/>
        <v>-0.07216494845360821</v>
      </c>
      <c r="J22" s="44">
        <f t="shared" si="3"/>
        <v>7</v>
      </c>
      <c r="L22" s="41">
        <v>-253</v>
      </c>
      <c r="M22" s="44">
        <v>-291</v>
      </c>
      <c r="Q22" s="3"/>
      <c r="R22" s="3"/>
    </row>
    <row r="23" spans="2:18" ht="12.75">
      <c r="B23" s="38" t="s">
        <v>218</v>
      </c>
      <c r="C23" s="41">
        <v>-261</v>
      </c>
      <c r="D23" s="44">
        <v>-265</v>
      </c>
      <c r="E23" s="41">
        <v>-82</v>
      </c>
      <c r="F23" s="44">
        <v>-103</v>
      </c>
      <c r="G23" s="98">
        <f t="shared" si="0"/>
        <v>-0.015094339622641506</v>
      </c>
      <c r="H23" s="44">
        <f t="shared" si="1"/>
        <v>4</v>
      </c>
      <c r="I23" s="98">
        <f t="shared" si="2"/>
        <v>-0.2038834951456311</v>
      </c>
      <c r="J23" s="44">
        <f t="shared" si="3"/>
        <v>21</v>
      </c>
      <c r="K23" s="3"/>
      <c r="L23" s="41">
        <v>-179</v>
      </c>
      <c r="M23" s="44">
        <v>-162</v>
      </c>
      <c r="Q23" s="3"/>
      <c r="R23" s="3"/>
    </row>
    <row r="24" spans="2:18" ht="12.75">
      <c r="B24" s="38" t="s">
        <v>219</v>
      </c>
      <c r="C24" s="41">
        <v>-326</v>
      </c>
      <c r="D24" s="44">
        <v>-190</v>
      </c>
      <c r="E24" s="41">
        <v>-120</v>
      </c>
      <c r="F24" s="44">
        <v>-49</v>
      </c>
      <c r="G24" s="98">
        <f t="shared" si="0"/>
        <v>0.7157894736842105</v>
      </c>
      <c r="H24" s="44">
        <f t="shared" si="1"/>
        <v>-136</v>
      </c>
      <c r="I24" s="98">
        <f t="shared" si="2"/>
        <v>1.4489795918367347</v>
      </c>
      <c r="J24" s="44">
        <f t="shared" si="3"/>
        <v>-71</v>
      </c>
      <c r="K24" s="3"/>
      <c r="L24" s="41">
        <v>-206</v>
      </c>
      <c r="M24" s="44">
        <v>-141</v>
      </c>
      <c r="Q24" s="3"/>
      <c r="R24" s="3"/>
    </row>
    <row r="25" spans="2:18" ht="12.75">
      <c r="B25" s="38" t="s">
        <v>220</v>
      </c>
      <c r="C25" s="41">
        <v>-95</v>
      </c>
      <c r="D25" s="44">
        <v>-95</v>
      </c>
      <c r="E25" s="41">
        <v>-30</v>
      </c>
      <c r="F25" s="44">
        <v>-22</v>
      </c>
      <c r="G25" s="98">
        <f t="shared" si="0"/>
        <v>0</v>
      </c>
      <c r="H25" s="44">
        <f t="shared" si="1"/>
        <v>0</v>
      </c>
      <c r="I25" s="98">
        <f t="shared" si="2"/>
        <v>0.36363636363636354</v>
      </c>
      <c r="J25" s="44">
        <f t="shared" si="3"/>
        <v>-8</v>
      </c>
      <c r="K25" s="3"/>
      <c r="L25" s="41">
        <v>-65</v>
      </c>
      <c r="M25" s="44">
        <v>-73</v>
      </c>
      <c r="Q25" s="3"/>
      <c r="R25" s="3"/>
    </row>
    <row r="26" spans="2:18" ht="13.5" thickBot="1">
      <c r="B26" s="38" t="s">
        <v>221</v>
      </c>
      <c r="C26" s="41">
        <v>-1087</v>
      </c>
      <c r="D26" s="44">
        <v>-950</v>
      </c>
      <c r="E26" s="41">
        <v>-402</v>
      </c>
      <c r="F26" s="44">
        <v>-293</v>
      </c>
      <c r="G26" s="98">
        <f t="shared" si="0"/>
        <v>0.14421052631578957</v>
      </c>
      <c r="H26" s="44">
        <f t="shared" si="1"/>
        <v>-137</v>
      </c>
      <c r="I26" s="98">
        <f t="shared" si="2"/>
        <v>0.3720136518771331</v>
      </c>
      <c r="J26" s="44">
        <f t="shared" si="3"/>
        <v>-109</v>
      </c>
      <c r="L26" s="41">
        <v>-685</v>
      </c>
      <c r="M26" s="44">
        <v>-657</v>
      </c>
      <c r="N26" s="3"/>
      <c r="Q26" s="3"/>
      <c r="R26" s="3"/>
    </row>
    <row r="27" spans="2:18" ht="13.5" thickBot="1">
      <c r="B27" s="83" t="s">
        <v>87</v>
      </c>
      <c r="C27" s="189">
        <v>-1226</v>
      </c>
      <c r="D27" s="84">
        <v>-911</v>
      </c>
      <c r="E27" s="189">
        <v>-303</v>
      </c>
      <c r="F27" s="84">
        <v>-145</v>
      </c>
      <c r="G27" s="200">
        <f t="shared" si="0"/>
        <v>0.3457738748627881</v>
      </c>
      <c r="H27" s="84">
        <f t="shared" si="1"/>
        <v>-315</v>
      </c>
      <c r="I27" s="200">
        <f t="shared" si="2"/>
        <v>1.089655172413793</v>
      </c>
      <c r="J27" s="84">
        <f t="shared" si="3"/>
        <v>-158</v>
      </c>
      <c r="L27" s="189">
        <v>-923</v>
      </c>
      <c r="M27" s="84">
        <v>-766</v>
      </c>
      <c r="N27" s="3"/>
      <c r="Q27" s="3"/>
      <c r="R27" s="3"/>
    </row>
    <row r="28" spans="2:13" ht="12.75">
      <c r="B28" s="83" t="s">
        <v>90</v>
      </c>
      <c r="C28" s="189">
        <v>391</v>
      </c>
      <c r="D28" s="84">
        <v>-1786</v>
      </c>
      <c r="E28" s="189">
        <v>269</v>
      </c>
      <c r="F28" s="84">
        <v>-850</v>
      </c>
      <c r="G28" s="200">
        <f t="shared" si="0"/>
        <v>-1.2189249720044792</v>
      </c>
      <c r="H28" s="84">
        <f t="shared" si="1"/>
        <v>2177</v>
      </c>
      <c r="I28" s="200">
        <f t="shared" si="2"/>
        <v>-1.316470588235294</v>
      </c>
      <c r="J28" s="84">
        <f t="shared" si="3"/>
        <v>1119</v>
      </c>
      <c r="L28" s="189">
        <v>122</v>
      </c>
      <c r="M28" s="84">
        <v>-936</v>
      </c>
    </row>
    <row r="29" spans="2:13" ht="12.75">
      <c r="B29" s="38" t="s">
        <v>222</v>
      </c>
      <c r="C29" s="41">
        <v>-626</v>
      </c>
      <c r="D29" s="44">
        <v>-198</v>
      </c>
      <c r="E29" s="41">
        <v>-169</v>
      </c>
      <c r="F29" s="44">
        <v>-70</v>
      </c>
      <c r="G29" s="98">
        <f t="shared" si="0"/>
        <v>2.1616161616161618</v>
      </c>
      <c r="H29" s="44">
        <f t="shared" si="1"/>
        <v>-428</v>
      </c>
      <c r="I29" s="98">
        <f t="shared" si="2"/>
        <v>1.4142857142857141</v>
      </c>
      <c r="J29" s="44">
        <f t="shared" si="3"/>
        <v>-99</v>
      </c>
      <c r="L29" s="41">
        <v>-457</v>
      </c>
      <c r="M29" s="44">
        <v>-128</v>
      </c>
    </row>
    <row r="30" spans="2:13" ht="12.75">
      <c r="B30" s="38" t="s">
        <v>223</v>
      </c>
      <c r="C30" s="41">
        <v>1009</v>
      </c>
      <c r="D30" s="44">
        <v>-1577</v>
      </c>
      <c r="E30" s="41">
        <v>429</v>
      </c>
      <c r="F30" s="44">
        <v>-782</v>
      </c>
      <c r="G30" s="98">
        <f t="shared" si="0"/>
        <v>-1.6398224476854788</v>
      </c>
      <c r="H30" s="44">
        <f t="shared" si="1"/>
        <v>2586</v>
      </c>
      <c r="I30" s="98">
        <f t="shared" si="2"/>
        <v>-1.5485933503836318</v>
      </c>
      <c r="J30" s="44">
        <f t="shared" si="3"/>
        <v>1211</v>
      </c>
      <c r="L30" s="41">
        <v>580</v>
      </c>
      <c r="M30" s="44">
        <v>-795</v>
      </c>
    </row>
    <row r="31" spans="2:13" ht="13.5" thickBot="1">
      <c r="B31" s="38" t="s">
        <v>224</v>
      </c>
      <c r="C31" s="41">
        <v>8</v>
      </c>
      <c r="D31" s="44">
        <v>-11</v>
      </c>
      <c r="E31" s="41">
        <v>9</v>
      </c>
      <c r="F31" s="44">
        <v>2</v>
      </c>
      <c r="G31" s="98">
        <f t="shared" si="0"/>
        <v>-1.7272727272727273</v>
      </c>
      <c r="H31" s="44">
        <f t="shared" si="1"/>
        <v>19</v>
      </c>
      <c r="I31" s="98">
        <f t="shared" si="2"/>
        <v>3.5</v>
      </c>
      <c r="J31" s="44">
        <f t="shared" si="3"/>
        <v>7</v>
      </c>
      <c r="L31" s="41">
        <v>-1</v>
      </c>
      <c r="M31" s="44">
        <v>-13</v>
      </c>
    </row>
    <row r="32" spans="2:13" ht="13.5" thickBot="1">
      <c r="B32" s="83" t="s">
        <v>225</v>
      </c>
      <c r="C32" s="189">
        <v>-4031</v>
      </c>
      <c r="D32" s="84">
        <v>-3424</v>
      </c>
      <c r="E32" s="189">
        <v>-1454</v>
      </c>
      <c r="F32" s="84">
        <v>-983</v>
      </c>
      <c r="G32" s="200">
        <f t="shared" si="0"/>
        <v>0.1772780373831775</v>
      </c>
      <c r="H32" s="84">
        <f t="shared" si="1"/>
        <v>-607</v>
      </c>
      <c r="I32" s="200">
        <f t="shared" si="2"/>
        <v>0.47914547304170907</v>
      </c>
      <c r="J32" s="84">
        <f t="shared" si="3"/>
        <v>-471</v>
      </c>
      <c r="L32" s="189">
        <v>-2577</v>
      </c>
      <c r="M32" s="84">
        <v>-2441</v>
      </c>
    </row>
    <row r="33" spans="2:18" ht="13.5" thickBot="1">
      <c r="B33" s="83" t="s">
        <v>226</v>
      </c>
      <c r="C33" s="189">
        <v>-423</v>
      </c>
      <c r="D33" s="84">
        <v>-159</v>
      </c>
      <c r="E33" s="189">
        <v>547</v>
      </c>
      <c r="F33" s="84">
        <v>-146</v>
      </c>
      <c r="G33" s="200">
        <f t="shared" si="0"/>
        <v>1.6603773584905661</v>
      </c>
      <c r="H33" s="84">
        <f t="shared" si="1"/>
        <v>-264</v>
      </c>
      <c r="I33" s="200">
        <f t="shared" si="2"/>
        <v>-4.7465753424657535</v>
      </c>
      <c r="J33" s="84">
        <f t="shared" si="3"/>
        <v>693</v>
      </c>
      <c r="L33" s="189">
        <v>-970</v>
      </c>
      <c r="M33" s="84">
        <v>-13</v>
      </c>
      <c r="N33" s="3"/>
      <c r="Q33" s="3"/>
      <c r="R33" s="3"/>
    </row>
    <row r="34" spans="2:18" ht="13.5" thickBot="1">
      <c r="B34" s="83" t="s">
        <v>89</v>
      </c>
      <c r="C34" s="189">
        <v>1564</v>
      </c>
      <c r="D34" s="84">
        <v>1102</v>
      </c>
      <c r="E34" s="189">
        <v>626</v>
      </c>
      <c r="F34" s="84">
        <v>333</v>
      </c>
      <c r="G34" s="200">
        <f t="shared" si="0"/>
        <v>0.41923774954627957</v>
      </c>
      <c r="H34" s="84">
        <f t="shared" si="1"/>
        <v>462</v>
      </c>
      <c r="I34" s="200">
        <f t="shared" si="2"/>
        <v>0.8798798798798799</v>
      </c>
      <c r="J34" s="84">
        <f t="shared" si="3"/>
        <v>293</v>
      </c>
      <c r="L34" s="189">
        <v>938</v>
      </c>
      <c r="M34" s="84">
        <v>769</v>
      </c>
      <c r="N34" s="3"/>
      <c r="Q34" s="3"/>
      <c r="R34" s="3"/>
    </row>
    <row r="35" spans="2:13" ht="12.75">
      <c r="B35" s="83" t="s">
        <v>227</v>
      </c>
      <c r="C35" s="189">
        <v>-58402</v>
      </c>
      <c r="D35" s="84">
        <v>-29612</v>
      </c>
      <c r="E35" s="189">
        <v>-25723</v>
      </c>
      <c r="F35" s="84">
        <v>-10426</v>
      </c>
      <c r="G35" s="200">
        <f t="shared" si="0"/>
        <v>0.9722409833851142</v>
      </c>
      <c r="H35" s="84">
        <f t="shared" si="1"/>
        <v>-28790</v>
      </c>
      <c r="I35" s="200">
        <f t="shared" si="2"/>
        <v>1.4671973911375407</v>
      </c>
      <c r="J35" s="84">
        <f t="shared" si="3"/>
        <v>-15297</v>
      </c>
      <c r="L35" s="189">
        <v>-32679</v>
      </c>
      <c r="M35" s="84">
        <v>-19186</v>
      </c>
    </row>
    <row r="36" spans="3:6" ht="15.75" customHeight="1">
      <c r="C36" s="3"/>
      <c r="E36" s="3"/>
      <c r="F36" s="3"/>
    </row>
    <row r="37" spans="2:4" ht="22.5" customHeight="1">
      <c r="B37" s="175"/>
      <c r="C37" s="217"/>
      <c r="D37" s="217"/>
    </row>
    <row r="38" ht="15.75" customHeight="1">
      <c r="C38" s="3"/>
    </row>
    <row r="39" ht="15.75" customHeight="1"/>
    <row r="40" spans="2:18" s="2" customFormat="1" ht="12.75">
      <c r="B40" s="1"/>
      <c r="C40" s="1"/>
      <c r="D40" s="1"/>
      <c r="E40" s="1"/>
      <c r="F40" s="1"/>
      <c r="G40" s="1"/>
      <c r="H40" s="1"/>
      <c r="I40" s="1"/>
      <c r="J40" s="1"/>
      <c r="K40" s="1"/>
      <c r="L40" s="1"/>
      <c r="M40" s="1"/>
      <c r="N40" s="1"/>
      <c r="O40" s="1"/>
      <c r="P40" s="1"/>
      <c r="Q40" s="1"/>
      <c r="R40" s="1"/>
    </row>
    <row r="50" ht="12.75" customHeight="1"/>
    <row r="51" ht="12.75" customHeight="1"/>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7.xml><?xml version="1.0" encoding="utf-8"?>
<worksheet xmlns="http://schemas.openxmlformats.org/spreadsheetml/2006/main" xmlns:r="http://schemas.openxmlformats.org/officeDocument/2006/relationships">
  <dimension ref="B1:T65"/>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10" width="20.7109375" style="1" customWidth="1"/>
    <col min="11" max="11" width="17.7109375" style="1" customWidth="1"/>
    <col min="12" max="16384" width="9.140625" style="1" customWidth="1"/>
  </cols>
  <sheetData>
    <row r="1" spans="2:10" ht="23.25" customHeight="1">
      <c r="B1" s="33" t="s">
        <v>105</v>
      </c>
      <c r="C1" s="33"/>
      <c r="D1" s="33"/>
      <c r="E1" s="33"/>
      <c r="F1" s="33"/>
      <c r="G1" s="33"/>
      <c r="H1" s="33"/>
      <c r="I1" s="33"/>
      <c r="J1" s="33"/>
    </row>
    <row r="2" spans="2:10" ht="15.75" customHeight="1">
      <c r="B2" s="68"/>
      <c r="C2" s="68"/>
      <c r="D2" s="68"/>
      <c r="E2" s="68"/>
      <c r="F2" s="68"/>
      <c r="G2" s="35"/>
      <c r="H2" s="35"/>
      <c r="I2" s="35"/>
      <c r="J2" s="35"/>
    </row>
    <row r="3" spans="2:10" ht="12.75">
      <c r="B3" s="2"/>
      <c r="C3" s="2"/>
      <c r="D3" s="2"/>
      <c r="E3" s="2"/>
      <c r="F3" s="2"/>
      <c r="G3" s="2"/>
      <c r="H3" s="2"/>
      <c r="I3" s="2"/>
      <c r="J3" s="2"/>
    </row>
    <row r="4" spans="2:11" ht="46.5">
      <c r="B4" s="79" t="s">
        <v>229</v>
      </c>
      <c r="C4" s="71">
        <v>2021</v>
      </c>
      <c r="D4" s="107" t="s">
        <v>74</v>
      </c>
      <c r="E4" s="107" t="s">
        <v>73</v>
      </c>
      <c r="F4" s="107" t="s">
        <v>71</v>
      </c>
      <c r="G4" s="71">
        <v>2020</v>
      </c>
      <c r="H4" s="107" t="s">
        <v>67</v>
      </c>
      <c r="I4" s="107" t="s">
        <v>63</v>
      </c>
      <c r="J4" s="107" t="s">
        <v>60</v>
      </c>
      <c r="K4" s="3"/>
    </row>
    <row r="5" spans="2:11" ht="12.75">
      <c r="B5" s="67"/>
      <c r="C5" s="99" t="s">
        <v>100</v>
      </c>
      <c r="D5" s="97" t="s">
        <v>100</v>
      </c>
      <c r="E5" s="97" t="s">
        <v>100</v>
      </c>
      <c r="F5" s="97" t="s">
        <v>100</v>
      </c>
      <c r="G5" s="99" t="s">
        <v>100</v>
      </c>
      <c r="H5" s="97" t="s">
        <v>100</v>
      </c>
      <c r="I5" s="97" t="s">
        <v>100</v>
      </c>
      <c r="J5" s="97" t="s">
        <v>100</v>
      </c>
      <c r="K5" s="3"/>
    </row>
    <row r="6" spans="2:11" ht="13.5" thickBot="1">
      <c r="B6" s="100"/>
      <c r="C6" s="244"/>
      <c r="D6" s="104"/>
      <c r="E6" s="104"/>
      <c r="F6" s="104"/>
      <c r="G6" s="102"/>
      <c r="H6" s="104"/>
      <c r="I6" s="104"/>
      <c r="J6" s="104"/>
      <c r="K6" s="3"/>
    </row>
    <row r="7" spans="2:11" ht="12.75">
      <c r="B7" s="147" t="s">
        <v>236</v>
      </c>
      <c r="C7" s="139">
        <v>1303</v>
      </c>
      <c r="D7" s="140">
        <v>-976</v>
      </c>
      <c r="E7" s="140">
        <v>-225</v>
      </c>
      <c r="F7" s="140">
        <v>-184</v>
      </c>
      <c r="G7" s="139">
        <v>980</v>
      </c>
      <c r="H7" s="140">
        <v>860</v>
      </c>
      <c r="I7" s="140">
        <v>876</v>
      </c>
      <c r="J7" s="140">
        <v>867</v>
      </c>
      <c r="K7" s="3"/>
    </row>
    <row r="8" spans="2:10" ht="12" customHeight="1">
      <c r="B8" s="38" t="s">
        <v>237</v>
      </c>
      <c r="C8" s="141">
        <v>410</v>
      </c>
      <c r="D8" s="142">
        <v>-916</v>
      </c>
      <c r="E8" s="142">
        <v>-66</v>
      </c>
      <c r="F8" s="142">
        <v>-158</v>
      </c>
      <c r="G8" s="141">
        <v>214</v>
      </c>
      <c r="H8" s="142">
        <v>75</v>
      </c>
      <c r="I8" s="142">
        <v>112</v>
      </c>
      <c r="J8" s="142">
        <v>202</v>
      </c>
    </row>
    <row r="9" spans="2:10" ht="12" customHeight="1">
      <c r="B9" s="38" t="s">
        <v>238</v>
      </c>
      <c r="C9" s="141">
        <v>0</v>
      </c>
      <c r="D9" s="142">
        <v>4</v>
      </c>
      <c r="E9" s="142">
        <v>4</v>
      </c>
      <c r="F9" s="142">
        <v>9</v>
      </c>
      <c r="G9" s="141">
        <v>12</v>
      </c>
      <c r="H9" s="142">
        <v>-2</v>
      </c>
      <c r="I9" s="142">
        <v>1</v>
      </c>
      <c r="J9" s="142">
        <v>-4</v>
      </c>
    </row>
    <row r="10" spans="2:14" ht="12.75" customHeight="1">
      <c r="B10" s="38" t="s">
        <v>239</v>
      </c>
      <c r="C10" s="141">
        <v>410</v>
      </c>
      <c r="D10" s="142">
        <v>-920</v>
      </c>
      <c r="E10" s="142">
        <v>-70</v>
      </c>
      <c r="F10" s="142">
        <v>-167</v>
      </c>
      <c r="G10" s="141">
        <v>202</v>
      </c>
      <c r="H10" s="142">
        <v>77</v>
      </c>
      <c r="I10" s="142">
        <v>111</v>
      </c>
      <c r="J10" s="142">
        <v>206</v>
      </c>
      <c r="K10" s="3"/>
      <c r="N10" s="3"/>
    </row>
    <row r="11" spans="2:14" ht="12.75" customHeight="1">
      <c r="B11" s="38"/>
      <c r="C11" s="141"/>
      <c r="D11" s="142"/>
      <c r="E11" s="142"/>
      <c r="F11" s="142"/>
      <c r="G11" s="141"/>
      <c r="H11" s="142"/>
      <c r="I11" s="142"/>
      <c r="J11" s="142"/>
      <c r="N11" s="3"/>
    </row>
    <row r="12" spans="2:14" ht="12.75" customHeight="1">
      <c r="B12" s="38" t="s">
        <v>240</v>
      </c>
      <c r="C12" s="141">
        <v>893</v>
      </c>
      <c r="D12" s="142">
        <v>-60</v>
      </c>
      <c r="E12" s="142">
        <v>-159</v>
      </c>
      <c r="F12" s="142">
        <v>-26</v>
      </c>
      <c r="G12" s="141">
        <v>766</v>
      </c>
      <c r="H12" s="142">
        <v>785</v>
      </c>
      <c r="I12" s="142">
        <v>764</v>
      </c>
      <c r="J12" s="142">
        <v>665</v>
      </c>
      <c r="N12" s="3"/>
    </row>
    <row r="13" spans="2:14" ht="12.75">
      <c r="B13" s="38" t="s">
        <v>241</v>
      </c>
      <c r="C13" s="141">
        <v>-697</v>
      </c>
      <c r="D13" s="142">
        <v>-439</v>
      </c>
      <c r="E13" s="142">
        <v>-360</v>
      </c>
      <c r="F13" s="142">
        <v>-175</v>
      </c>
      <c r="G13" s="141">
        <v>1062</v>
      </c>
      <c r="H13" s="142">
        <v>1076</v>
      </c>
      <c r="I13" s="142">
        <v>990</v>
      </c>
      <c r="J13" s="142">
        <v>819</v>
      </c>
      <c r="K13" s="3"/>
      <c r="M13" s="3"/>
      <c r="N13" s="3"/>
    </row>
    <row r="14" spans="2:14" ht="12.75" customHeight="1">
      <c r="B14" s="38" t="s">
        <v>242</v>
      </c>
      <c r="C14" s="141">
        <v>1590</v>
      </c>
      <c r="D14" s="172">
        <v>379</v>
      </c>
      <c r="E14" s="172">
        <v>201</v>
      </c>
      <c r="F14" s="172">
        <v>149</v>
      </c>
      <c r="G14" s="141">
        <v>-296</v>
      </c>
      <c r="H14" s="172">
        <v>-291</v>
      </c>
      <c r="I14" s="172">
        <v>-226</v>
      </c>
      <c r="J14" s="172">
        <v>-154</v>
      </c>
      <c r="M14" s="3"/>
      <c r="N14" s="3"/>
    </row>
    <row r="15" spans="2:14" ht="12.75" customHeight="1">
      <c r="B15" s="142"/>
      <c r="C15" s="139"/>
      <c r="D15" s="140"/>
      <c r="E15" s="140"/>
      <c r="F15" s="140"/>
      <c r="G15" s="139"/>
      <c r="H15" s="140"/>
      <c r="I15" s="140"/>
      <c r="J15" s="140"/>
      <c r="M15" s="3"/>
      <c r="N15" s="3"/>
    </row>
    <row r="16" spans="2:14" ht="12.75">
      <c r="B16" s="147" t="s">
        <v>230</v>
      </c>
      <c r="C16" s="139">
        <v>-3467</v>
      </c>
      <c r="D16" s="140">
        <v>-1051</v>
      </c>
      <c r="E16" s="140">
        <v>-111</v>
      </c>
      <c r="F16" s="140">
        <v>288</v>
      </c>
      <c r="G16" s="139">
        <v>-1217</v>
      </c>
      <c r="H16" s="140">
        <v>-690</v>
      </c>
      <c r="I16" s="140">
        <v>-314</v>
      </c>
      <c r="J16" s="140">
        <v>-57</v>
      </c>
      <c r="K16" s="3"/>
      <c r="M16" s="3"/>
      <c r="N16" s="3"/>
    </row>
    <row r="17" spans="2:14" ht="12.75">
      <c r="B17" s="39" t="s">
        <v>231</v>
      </c>
      <c r="C17" s="141">
        <v>-4164</v>
      </c>
      <c r="D17" s="142">
        <v>-1490</v>
      </c>
      <c r="E17" s="142">
        <v>-471</v>
      </c>
      <c r="F17" s="142">
        <v>113</v>
      </c>
      <c r="G17" s="141">
        <v>-155</v>
      </c>
      <c r="H17" s="142">
        <v>386</v>
      </c>
      <c r="I17" s="142">
        <v>676</v>
      </c>
      <c r="J17" s="142">
        <v>762</v>
      </c>
      <c r="M17" s="3"/>
      <c r="N17" s="3"/>
    </row>
    <row r="18" spans="2:14" ht="25.5">
      <c r="B18" s="39" t="s">
        <v>232</v>
      </c>
      <c r="C18" s="141">
        <v>697</v>
      </c>
      <c r="D18" s="142">
        <v>439</v>
      </c>
      <c r="E18" s="142">
        <v>360</v>
      </c>
      <c r="F18" s="142">
        <v>175</v>
      </c>
      <c r="G18" s="141">
        <v>-1062</v>
      </c>
      <c r="H18" s="142">
        <v>-1076</v>
      </c>
      <c r="I18" s="142">
        <v>-990</v>
      </c>
      <c r="J18" s="142">
        <v>-819</v>
      </c>
      <c r="K18" s="3"/>
      <c r="M18" s="3"/>
      <c r="N18" s="3"/>
    </row>
    <row r="19" spans="2:14" ht="12.75">
      <c r="B19" s="39"/>
      <c r="C19" s="141"/>
      <c r="D19" s="142"/>
      <c r="E19" s="142"/>
      <c r="F19" s="142"/>
      <c r="G19" s="141"/>
      <c r="H19" s="142"/>
      <c r="I19" s="142"/>
      <c r="J19" s="142"/>
      <c r="K19" s="3"/>
      <c r="M19" s="3"/>
      <c r="N19" s="3"/>
    </row>
    <row r="20" spans="2:14" ht="12.75">
      <c r="B20" s="80" t="s">
        <v>233</v>
      </c>
      <c r="C20" s="139">
        <v>-2164</v>
      </c>
      <c r="D20" s="140">
        <v>-2027</v>
      </c>
      <c r="E20" s="140">
        <v>-336</v>
      </c>
      <c r="F20" s="140">
        <v>104</v>
      </c>
      <c r="G20" s="139">
        <v>-237</v>
      </c>
      <c r="H20" s="140">
        <v>170</v>
      </c>
      <c r="I20" s="140">
        <v>562</v>
      </c>
      <c r="J20" s="140">
        <v>810</v>
      </c>
      <c r="M20" s="3"/>
      <c r="N20" s="3"/>
    </row>
    <row r="21" spans="2:14" ht="12.75">
      <c r="B21" s="147"/>
      <c r="C21" s="139"/>
      <c r="D21" s="140"/>
      <c r="E21" s="140"/>
      <c r="F21" s="140"/>
      <c r="G21" s="139"/>
      <c r="H21" s="140"/>
      <c r="I21" s="140"/>
      <c r="J21" s="140"/>
      <c r="M21" s="3"/>
      <c r="N21" s="3"/>
    </row>
    <row r="22" spans="2:14" ht="12.75">
      <c r="B22" s="147" t="s">
        <v>234</v>
      </c>
      <c r="C22" s="139">
        <v>-1773.9</v>
      </c>
      <c r="D22" s="140">
        <v>-505</v>
      </c>
      <c r="E22" s="140">
        <v>-192.78</v>
      </c>
      <c r="F22" s="140">
        <v>-139</v>
      </c>
      <c r="G22" s="139">
        <v>231</v>
      </c>
      <c r="H22" s="140">
        <v>294</v>
      </c>
      <c r="I22" s="140">
        <v>229</v>
      </c>
      <c r="J22" s="140">
        <v>174</v>
      </c>
      <c r="M22" s="3"/>
      <c r="N22" s="3"/>
    </row>
    <row r="23" spans="2:14" ht="12.75">
      <c r="B23" s="218" t="s">
        <v>235</v>
      </c>
      <c r="C23" s="139">
        <v>-2190</v>
      </c>
      <c r="D23" s="140">
        <v>-623.4567901234567</v>
      </c>
      <c r="E23" s="140">
        <v>-238</v>
      </c>
      <c r="F23" s="140">
        <v>-172</v>
      </c>
      <c r="G23" s="139">
        <v>285</v>
      </c>
      <c r="H23" s="140">
        <v>363</v>
      </c>
      <c r="I23" s="140">
        <v>283</v>
      </c>
      <c r="J23" s="140">
        <v>215</v>
      </c>
      <c r="M23" s="3"/>
      <c r="N23" s="3"/>
    </row>
    <row r="24" spans="2:11" ht="12" customHeight="1">
      <c r="B24" s="67"/>
      <c r="C24" s="191"/>
      <c r="D24" s="191"/>
      <c r="E24" s="191"/>
      <c r="F24" s="252"/>
      <c r="G24" s="252"/>
      <c r="H24" s="252"/>
      <c r="I24" s="252"/>
      <c r="J24" s="252"/>
      <c r="K24" s="78"/>
    </row>
    <row r="25" spans="2:11" ht="12" customHeight="1">
      <c r="B25" s="67"/>
      <c r="C25" s="67"/>
      <c r="D25" s="67"/>
      <c r="E25" s="67"/>
      <c r="F25" s="67"/>
      <c r="G25" s="67"/>
      <c r="H25" s="67"/>
      <c r="I25" s="67"/>
      <c r="J25" s="67"/>
      <c r="K25" s="78"/>
    </row>
    <row r="26" spans="2:10" ht="46.5" customHeight="1">
      <c r="B26" s="19"/>
      <c r="C26" s="71" t="s">
        <v>76</v>
      </c>
      <c r="D26" s="107" t="s">
        <v>75</v>
      </c>
      <c r="E26" s="107" t="s">
        <v>72</v>
      </c>
      <c r="F26" s="107" t="s">
        <v>71</v>
      </c>
      <c r="G26" s="71" t="s">
        <v>68</v>
      </c>
      <c r="H26" s="107" t="s">
        <v>66</v>
      </c>
      <c r="I26" s="107" t="s">
        <v>62</v>
      </c>
      <c r="J26" s="107" t="s">
        <v>60</v>
      </c>
    </row>
    <row r="27" spans="2:10" ht="12.75" customHeight="1">
      <c r="B27" s="19"/>
      <c r="C27" s="99" t="s">
        <v>100</v>
      </c>
      <c r="D27" s="97" t="s">
        <v>100</v>
      </c>
      <c r="E27" s="97" t="s">
        <v>100</v>
      </c>
      <c r="F27" s="97" t="s">
        <v>100</v>
      </c>
      <c r="G27" s="99" t="s">
        <v>100</v>
      </c>
      <c r="H27" s="97" t="s">
        <v>100</v>
      </c>
      <c r="I27" s="97" t="s">
        <v>100</v>
      </c>
      <c r="J27" s="97" t="s">
        <v>100</v>
      </c>
    </row>
    <row r="28" spans="2:10" ht="13.5" thickBot="1">
      <c r="B28" s="100"/>
      <c r="C28" s="244"/>
      <c r="D28" s="104"/>
      <c r="E28" s="104"/>
      <c r="F28" s="104"/>
      <c r="G28" s="102"/>
      <c r="H28" s="104"/>
      <c r="I28" s="104"/>
      <c r="J28" s="104"/>
    </row>
    <row r="29" spans="2:10" ht="12.75">
      <c r="B29" s="147" t="s">
        <v>236</v>
      </c>
      <c r="C29" s="139">
        <f>C7-D7</f>
        <v>2279</v>
      </c>
      <c r="D29" s="140">
        <f>D7-E7</f>
        <v>-751</v>
      </c>
      <c r="E29" s="140">
        <f>E7-F7</f>
        <v>-41</v>
      </c>
      <c r="F29" s="140">
        <f>F7</f>
        <v>-184</v>
      </c>
      <c r="G29" s="139">
        <f>G7-H7</f>
        <v>120</v>
      </c>
      <c r="H29" s="140">
        <f>H7-I7</f>
        <v>-16</v>
      </c>
      <c r="I29" s="140">
        <f>I7-J7</f>
        <v>9</v>
      </c>
      <c r="J29" s="140">
        <f>J7</f>
        <v>867</v>
      </c>
    </row>
    <row r="30" spans="2:20" s="2" customFormat="1" ht="12.75" customHeight="1">
      <c r="B30" s="168" t="str">
        <f>B8</f>
        <v>Valuation and implementation of derivative financial instruments not covered by hedge accounting</v>
      </c>
      <c r="C30" s="141">
        <f aca="true" t="shared" si="0" ref="C30:E45">C8-D8</f>
        <v>1326</v>
      </c>
      <c r="D30" s="142">
        <f t="shared" si="0"/>
        <v>-850</v>
      </c>
      <c r="E30" s="142">
        <f t="shared" si="0"/>
        <v>92</v>
      </c>
      <c r="F30" s="142">
        <f aca="true" t="shared" si="1" ref="F30:F45">F8</f>
        <v>-158</v>
      </c>
      <c r="G30" s="141">
        <f aca="true" t="shared" si="2" ref="G30:I45">G8-H8</f>
        <v>139</v>
      </c>
      <c r="H30" s="142">
        <f t="shared" si="2"/>
        <v>-37</v>
      </c>
      <c r="I30" s="142">
        <f t="shared" si="2"/>
        <v>-90</v>
      </c>
      <c r="J30" s="142">
        <f aca="true" t="shared" si="3" ref="J30:J45">J8</f>
        <v>202</v>
      </c>
      <c r="K30" s="1"/>
      <c r="L30" s="1"/>
      <c r="M30" s="1"/>
      <c r="N30" s="1"/>
      <c r="O30" s="1"/>
      <c r="P30" s="1"/>
      <c r="Q30" s="1"/>
      <c r="R30" s="1"/>
      <c r="S30" s="1"/>
      <c r="T30" s="1"/>
    </row>
    <row r="31" spans="2:20" s="2" customFormat="1" ht="12.75" customHeight="1">
      <c r="B31" s="38" t="str">
        <f>B9</f>
        <v>           net financial costs</v>
      </c>
      <c r="C31" s="141">
        <f t="shared" si="0"/>
        <v>-4</v>
      </c>
      <c r="D31" s="142">
        <f t="shared" si="0"/>
        <v>0</v>
      </c>
      <c r="E31" s="142">
        <f t="shared" si="0"/>
        <v>-5</v>
      </c>
      <c r="F31" s="142">
        <f t="shared" si="1"/>
        <v>9</v>
      </c>
      <c r="G31" s="141">
        <f t="shared" si="2"/>
        <v>14</v>
      </c>
      <c r="H31" s="142">
        <f t="shared" si="2"/>
        <v>-3</v>
      </c>
      <c r="I31" s="142">
        <f t="shared" si="2"/>
        <v>5</v>
      </c>
      <c r="J31" s="142">
        <f t="shared" si="3"/>
        <v>-4</v>
      </c>
      <c r="K31" s="1"/>
      <c r="L31" s="1"/>
      <c r="M31" s="1"/>
      <c r="N31" s="1"/>
      <c r="O31" s="1"/>
      <c r="P31" s="1"/>
      <c r="Q31" s="1"/>
      <c r="R31" s="1"/>
      <c r="S31" s="1"/>
      <c r="T31" s="1"/>
    </row>
    <row r="32" spans="2:20" s="2" customFormat="1" ht="12.75">
      <c r="B32" s="38" t="str">
        <f>B10</f>
        <v>           included in other operating costs</v>
      </c>
      <c r="C32" s="141">
        <f t="shared" si="0"/>
        <v>1330</v>
      </c>
      <c r="D32" s="142">
        <f t="shared" si="0"/>
        <v>-850</v>
      </c>
      <c r="E32" s="142">
        <f t="shared" si="0"/>
        <v>97</v>
      </c>
      <c r="F32" s="142">
        <f t="shared" si="1"/>
        <v>-167</v>
      </c>
      <c r="G32" s="141">
        <f t="shared" si="2"/>
        <v>125</v>
      </c>
      <c r="H32" s="142">
        <f t="shared" si="2"/>
        <v>-34</v>
      </c>
      <c r="I32" s="142">
        <f t="shared" si="2"/>
        <v>-95</v>
      </c>
      <c r="J32" s="142">
        <f t="shared" si="3"/>
        <v>206</v>
      </c>
      <c r="K32" s="1"/>
      <c r="L32" s="1"/>
      <c r="M32" s="1"/>
      <c r="N32" s="1"/>
      <c r="O32" s="1"/>
      <c r="P32" s="1"/>
      <c r="Q32" s="1"/>
      <c r="R32" s="1"/>
      <c r="S32" s="1"/>
      <c r="T32" s="1"/>
    </row>
    <row r="33" spans="2:20" s="2" customFormat="1" ht="12.75" customHeight="1">
      <c r="B33" s="38"/>
      <c r="C33" s="141">
        <f t="shared" si="0"/>
        <v>0</v>
      </c>
      <c r="D33" s="142">
        <f t="shared" si="0"/>
        <v>0</v>
      </c>
      <c r="E33" s="142">
        <f t="shared" si="0"/>
        <v>0</v>
      </c>
      <c r="F33" s="142">
        <f t="shared" si="1"/>
        <v>0</v>
      </c>
      <c r="G33" s="141">
        <f t="shared" si="2"/>
        <v>0</v>
      </c>
      <c r="H33" s="142">
        <f t="shared" si="2"/>
        <v>0</v>
      </c>
      <c r="I33" s="142">
        <f t="shared" si="2"/>
        <v>0</v>
      </c>
      <c r="J33" s="142">
        <f t="shared" si="3"/>
        <v>0</v>
      </c>
      <c r="K33" s="1"/>
      <c r="L33" s="1"/>
      <c r="M33" s="1"/>
      <c r="N33" s="1"/>
      <c r="O33" s="1"/>
      <c r="P33" s="1"/>
      <c r="Q33" s="1"/>
      <c r="R33" s="1"/>
      <c r="S33" s="1"/>
      <c r="T33" s="1"/>
    </row>
    <row r="34" spans="2:20" s="2" customFormat="1" ht="12.75" customHeight="1">
      <c r="B34" s="168" t="str">
        <f>B12</f>
        <v>Implementation of derivative financial instruments covered by hedge accounting</v>
      </c>
      <c r="C34" s="141">
        <f t="shared" si="0"/>
        <v>953</v>
      </c>
      <c r="D34" s="142">
        <f t="shared" si="0"/>
        <v>99</v>
      </c>
      <c r="E34" s="142">
        <f t="shared" si="0"/>
        <v>-133</v>
      </c>
      <c r="F34" s="142">
        <f t="shared" si="1"/>
        <v>-26</v>
      </c>
      <c r="G34" s="141">
        <f t="shared" si="2"/>
        <v>-19</v>
      </c>
      <c r="H34" s="142">
        <f t="shared" si="2"/>
        <v>21</v>
      </c>
      <c r="I34" s="142">
        <f t="shared" si="2"/>
        <v>99</v>
      </c>
      <c r="J34" s="142">
        <f t="shared" si="3"/>
        <v>665</v>
      </c>
      <c r="K34" s="1"/>
      <c r="L34" s="1"/>
      <c r="M34" s="1"/>
      <c r="N34" s="1"/>
      <c r="O34" s="1"/>
      <c r="P34" s="1"/>
      <c r="Q34" s="1"/>
      <c r="R34" s="1"/>
      <c r="S34" s="1"/>
      <c r="T34" s="1"/>
    </row>
    <row r="35" spans="2:20" s="2" customFormat="1" ht="12.75">
      <c r="B35" s="38" t="str">
        <f>B13</f>
        <v>            adjustment of gas sales due to hedging transactions</v>
      </c>
      <c r="C35" s="141">
        <f t="shared" si="0"/>
        <v>-258</v>
      </c>
      <c r="D35" s="142">
        <f t="shared" si="0"/>
        <v>-79</v>
      </c>
      <c r="E35" s="142">
        <f t="shared" si="0"/>
        <v>-185</v>
      </c>
      <c r="F35" s="142">
        <f t="shared" si="1"/>
        <v>-175</v>
      </c>
      <c r="G35" s="141">
        <f t="shared" si="2"/>
        <v>-14</v>
      </c>
      <c r="H35" s="142">
        <f t="shared" si="2"/>
        <v>86</v>
      </c>
      <c r="I35" s="142">
        <f t="shared" si="2"/>
        <v>171</v>
      </c>
      <c r="J35" s="142">
        <f t="shared" si="3"/>
        <v>819</v>
      </c>
      <c r="K35" s="1"/>
      <c r="L35" s="1"/>
      <c r="M35" s="1"/>
      <c r="N35" s="1"/>
      <c r="O35" s="1"/>
      <c r="P35" s="1"/>
      <c r="Q35" s="1"/>
      <c r="R35" s="1"/>
      <c r="S35" s="1"/>
      <c r="T35" s="1"/>
    </row>
    <row r="36" spans="2:20" s="2" customFormat="1" ht="12.75" customHeight="1">
      <c r="B36" s="38" t="str">
        <f>B14</f>
        <v>            adjustment of cost of gas due to hedging transactions*</v>
      </c>
      <c r="C36" s="141">
        <f t="shared" si="0"/>
        <v>1211</v>
      </c>
      <c r="D36" s="142">
        <f t="shared" si="0"/>
        <v>178</v>
      </c>
      <c r="E36" s="142">
        <f t="shared" si="0"/>
        <v>52</v>
      </c>
      <c r="F36" s="142">
        <f t="shared" si="1"/>
        <v>149</v>
      </c>
      <c r="G36" s="141">
        <f t="shared" si="2"/>
        <v>-5</v>
      </c>
      <c r="H36" s="142">
        <f t="shared" si="2"/>
        <v>-65</v>
      </c>
      <c r="I36" s="142">
        <f t="shared" si="2"/>
        <v>-72</v>
      </c>
      <c r="J36" s="142">
        <f t="shared" si="3"/>
        <v>-154</v>
      </c>
      <c r="K36" s="1"/>
      <c r="L36" s="1"/>
      <c r="M36" s="1"/>
      <c r="N36" s="1"/>
      <c r="O36" s="1"/>
      <c r="P36" s="1"/>
      <c r="Q36" s="1"/>
      <c r="R36" s="1"/>
      <c r="S36" s="1"/>
      <c r="T36" s="1"/>
    </row>
    <row r="37" spans="2:20" s="2" customFormat="1" ht="12.75" customHeight="1">
      <c r="B37" s="142"/>
      <c r="C37" s="139">
        <f t="shared" si="0"/>
        <v>0</v>
      </c>
      <c r="D37" s="142">
        <f t="shared" si="0"/>
        <v>0</v>
      </c>
      <c r="E37" s="140">
        <f t="shared" si="0"/>
        <v>0</v>
      </c>
      <c r="F37" s="140">
        <f t="shared" si="1"/>
        <v>0</v>
      </c>
      <c r="G37" s="139">
        <f t="shared" si="2"/>
        <v>0</v>
      </c>
      <c r="H37" s="140">
        <f t="shared" si="2"/>
        <v>0</v>
      </c>
      <c r="I37" s="140">
        <f t="shared" si="2"/>
        <v>0</v>
      </c>
      <c r="J37" s="140">
        <f t="shared" si="3"/>
        <v>0</v>
      </c>
      <c r="K37" s="1"/>
      <c r="L37" s="1"/>
      <c r="M37" s="1"/>
      <c r="N37" s="1"/>
      <c r="O37" s="1"/>
      <c r="P37" s="1"/>
      <c r="Q37" s="1"/>
      <c r="R37" s="1"/>
      <c r="S37" s="1"/>
      <c r="T37" s="1"/>
    </row>
    <row r="38" spans="2:20" s="2" customFormat="1" ht="12.75">
      <c r="B38" s="80" t="str">
        <f>B16</f>
        <v>Impact on other comprehensive income</v>
      </c>
      <c r="C38" s="139">
        <f t="shared" si="0"/>
        <v>-2416</v>
      </c>
      <c r="D38" s="140">
        <f t="shared" si="0"/>
        <v>-940</v>
      </c>
      <c r="E38" s="140">
        <f t="shared" si="0"/>
        <v>-399</v>
      </c>
      <c r="F38" s="140">
        <f t="shared" si="1"/>
        <v>288</v>
      </c>
      <c r="G38" s="139">
        <f t="shared" si="2"/>
        <v>-527</v>
      </c>
      <c r="H38" s="140">
        <f t="shared" si="2"/>
        <v>-376</v>
      </c>
      <c r="I38" s="140">
        <f t="shared" si="2"/>
        <v>-257</v>
      </c>
      <c r="J38" s="140">
        <f t="shared" si="3"/>
        <v>-57</v>
      </c>
      <c r="K38" s="1"/>
      <c r="L38" s="1"/>
      <c r="M38" s="1"/>
      <c r="N38" s="1"/>
      <c r="O38" s="1"/>
      <c r="P38" s="1"/>
      <c r="Q38" s="1"/>
      <c r="R38" s="1"/>
      <c r="S38" s="1"/>
      <c r="T38" s="1"/>
    </row>
    <row r="39" spans="2:20" s="2" customFormat="1" ht="12.75">
      <c r="B39" s="39" t="str">
        <f>B17</f>
        <v>Gains / losses on the valuation of derivatives in cash flow hedge accounting [effective part]</v>
      </c>
      <c r="C39" s="141">
        <f t="shared" si="0"/>
        <v>-2674</v>
      </c>
      <c r="D39" s="142">
        <f t="shared" si="0"/>
        <v>-1019</v>
      </c>
      <c r="E39" s="142">
        <f t="shared" si="0"/>
        <v>-584</v>
      </c>
      <c r="F39" s="142">
        <f t="shared" si="1"/>
        <v>113</v>
      </c>
      <c r="G39" s="141">
        <f t="shared" si="2"/>
        <v>-541</v>
      </c>
      <c r="H39" s="142">
        <f t="shared" si="2"/>
        <v>-290</v>
      </c>
      <c r="I39" s="142">
        <f t="shared" si="2"/>
        <v>-86</v>
      </c>
      <c r="J39" s="142">
        <f t="shared" si="3"/>
        <v>762</v>
      </c>
      <c r="K39" s="1"/>
      <c r="L39" s="1"/>
      <c r="M39" s="1"/>
      <c r="N39" s="1"/>
      <c r="O39" s="1"/>
      <c r="P39" s="1"/>
      <c r="Q39" s="1"/>
      <c r="R39" s="1"/>
      <c r="S39" s="1"/>
      <c r="T39" s="1"/>
    </row>
    <row r="40" spans="2:20" s="2" customFormat="1" ht="25.5">
      <c r="B40" s="39" t="str">
        <f>B18</f>
        <v>Reclassification of the valuation to the profit and loss account in connection with the implementation (cash flow hedge accounting)</v>
      </c>
      <c r="C40" s="141">
        <f t="shared" si="0"/>
        <v>258</v>
      </c>
      <c r="D40" s="142">
        <f t="shared" si="0"/>
        <v>79</v>
      </c>
      <c r="E40" s="142">
        <f t="shared" si="0"/>
        <v>185</v>
      </c>
      <c r="F40" s="142">
        <f t="shared" si="1"/>
        <v>175</v>
      </c>
      <c r="G40" s="141">
        <f t="shared" si="2"/>
        <v>14</v>
      </c>
      <c r="H40" s="142">
        <f t="shared" si="2"/>
        <v>-86</v>
      </c>
      <c r="I40" s="142">
        <f t="shared" si="2"/>
        <v>-171</v>
      </c>
      <c r="J40" s="142">
        <f t="shared" si="3"/>
        <v>-819</v>
      </c>
      <c r="K40" s="1"/>
      <c r="L40" s="1"/>
      <c r="M40" s="1"/>
      <c r="N40" s="1"/>
      <c r="O40" s="1"/>
      <c r="P40" s="1"/>
      <c r="Q40" s="1"/>
      <c r="R40" s="1"/>
      <c r="S40" s="1"/>
      <c r="T40" s="1"/>
    </row>
    <row r="41" spans="3:10" ht="12.75">
      <c r="C41" s="141">
        <f t="shared" si="0"/>
        <v>0</v>
      </c>
      <c r="D41" s="142">
        <f t="shared" si="0"/>
        <v>0</v>
      </c>
      <c r="E41" s="142">
        <f t="shared" si="0"/>
        <v>0</v>
      </c>
      <c r="F41" s="142">
        <f t="shared" si="1"/>
        <v>0</v>
      </c>
      <c r="G41" s="141">
        <f t="shared" si="2"/>
        <v>0</v>
      </c>
      <c r="H41" s="142">
        <f t="shared" si="2"/>
        <v>0</v>
      </c>
      <c r="I41" s="142">
        <f t="shared" si="2"/>
        <v>0</v>
      </c>
      <c r="J41" s="142">
        <f t="shared" si="3"/>
        <v>0</v>
      </c>
    </row>
    <row r="42" spans="2:10" ht="12.75">
      <c r="B42" s="80" t="str">
        <f>B20</f>
        <v>Effect on comprehensive income</v>
      </c>
      <c r="C42" s="139">
        <f t="shared" si="0"/>
        <v>-137</v>
      </c>
      <c r="D42" s="140">
        <f t="shared" si="0"/>
        <v>-1691</v>
      </c>
      <c r="E42" s="140">
        <f t="shared" si="0"/>
        <v>-440</v>
      </c>
      <c r="F42" s="140">
        <f t="shared" si="1"/>
        <v>104</v>
      </c>
      <c r="G42" s="139">
        <f t="shared" si="2"/>
        <v>-407</v>
      </c>
      <c r="H42" s="140">
        <f t="shared" si="2"/>
        <v>-392</v>
      </c>
      <c r="I42" s="140">
        <f t="shared" si="2"/>
        <v>-248</v>
      </c>
      <c r="J42" s="140">
        <f t="shared" si="3"/>
        <v>810</v>
      </c>
    </row>
    <row r="43" spans="2:10" ht="12.75">
      <c r="B43" s="80"/>
      <c r="C43" s="139">
        <f t="shared" si="0"/>
        <v>0</v>
      </c>
      <c r="D43" s="140">
        <f t="shared" si="0"/>
        <v>0</v>
      </c>
      <c r="E43" s="140">
        <f t="shared" si="0"/>
        <v>0</v>
      </c>
      <c r="F43" s="140">
        <f t="shared" si="1"/>
        <v>0</v>
      </c>
      <c r="G43" s="139">
        <f t="shared" si="2"/>
        <v>0</v>
      </c>
      <c r="H43" s="140">
        <f t="shared" si="2"/>
        <v>0</v>
      </c>
      <c r="I43" s="140">
        <f t="shared" si="2"/>
        <v>0</v>
      </c>
      <c r="J43" s="140">
        <f t="shared" si="3"/>
        <v>0</v>
      </c>
    </row>
    <row r="44" spans="2:14" ht="12.75">
      <c r="B44" s="147" t="s">
        <v>234</v>
      </c>
      <c r="C44" s="139">
        <f t="shared" si="0"/>
        <v>-1268.9</v>
      </c>
      <c r="D44" s="140">
        <f t="shared" si="0"/>
        <v>-312.22</v>
      </c>
      <c r="E44" s="140">
        <f t="shared" si="0"/>
        <v>-53.78</v>
      </c>
      <c r="F44" s="140">
        <f t="shared" si="1"/>
        <v>-139</v>
      </c>
      <c r="G44" s="139">
        <f t="shared" si="2"/>
        <v>-63</v>
      </c>
      <c r="H44" s="140">
        <f t="shared" si="2"/>
        <v>65</v>
      </c>
      <c r="I44" s="140">
        <f t="shared" si="2"/>
        <v>55</v>
      </c>
      <c r="J44" s="140">
        <f t="shared" si="3"/>
        <v>174</v>
      </c>
      <c r="M44" s="3"/>
      <c r="N44" s="3"/>
    </row>
    <row r="45" spans="2:10" ht="12.75">
      <c r="B45" s="218" t="s">
        <v>235</v>
      </c>
      <c r="C45" s="139">
        <f t="shared" si="0"/>
        <v>-1566.5432098765432</v>
      </c>
      <c r="D45" s="140">
        <f t="shared" si="0"/>
        <v>-385.4567901234567</v>
      </c>
      <c r="E45" s="140">
        <f t="shared" si="0"/>
        <v>-66</v>
      </c>
      <c r="F45" s="140">
        <f t="shared" si="1"/>
        <v>-172</v>
      </c>
      <c r="G45" s="139">
        <f t="shared" si="2"/>
        <v>-78</v>
      </c>
      <c r="H45" s="140">
        <f t="shared" si="2"/>
        <v>80</v>
      </c>
      <c r="I45" s="140">
        <f t="shared" si="2"/>
        <v>68</v>
      </c>
      <c r="J45" s="140">
        <f t="shared" si="3"/>
        <v>215</v>
      </c>
    </row>
    <row r="46" spans="5:10" ht="12.75">
      <c r="E46" s="108"/>
      <c r="F46" s="108"/>
      <c r="G46" s="108"/>
      <c r="J46" s="108"/>
    </row>
    <row r="47" spans="2:10" ht="12.75">
      <c r="B47" s="190"/>
      <c r="C47" s="190"/>
      <c r="D47" s="190"/>
      <c r="E47" s="190"/>
      <c r="F47" s="108"/>
      <c r="G47" s="190"/>
      <c r="H47" s="190"/>
      <c r="I47" s="190"/>
      <c r="J47" s="108"/>
    </row>
    <row r="48" spans="2:10" ht="40.5" customHeight="1">
      <c r="B48" s="175" t="s">
        <v>243</v>
      </c>
      <c r="F48" s="108"/>
      <c r="J48" s="108"/>
    </row>
    <row r="49" spans="6:10" ht="12.75">
      <c r="F49" s="108"/>
      <c r="J49" s="108"/>
    </row>
    <row r="50" spans="6:10" ht="12.75">
      <c r="F50" s="108"/>
      <c r="J50" s="108"/>
    </row>
    <row r="51" spans="6:10" ht="12.75">
      <c r="F51" s="108"/>
      <c r="J51" s="108"/>
    </row>
    <row r="52" spans="6:10" ht="12.75">
      <c r="F52" s="108"/>
      <c r="J52" s="108"/>
    </row>
    <row r="53" spans="6:10" ht="12.75">
      <c r="F53" s="108"/>
      <c r="J53" s="108"/>
    </row>
    <row r="54" spans="6:10" ht="12.75">
      <c r="F54" s="108"/>
      <c r="J54" s="108"/>
    </row>
    <row r="55" ht="12.75">
      <c r="F55" s="108"/>
    </row>
    <row r="56" ht="12.75">
      <c r="F56" s="108"/>
    </row>
    <row r="57" ht="12.75">
      <c r="F57" s="108"/>
    </row>
    <row r="58" ht="12.75">
      <c r="F58" s="108"/>
    </row>
    <row r="59" ht="12.75">
      <c r="F59" s="108"/>
    </row>
    <row r="60" ht="12.75">
      <c r="F60" s="108"/>
    </row>
    <row r="61" ht="12.75">
      <c r="F61" s="108"/>
    </row>
    <row r="62" ht="12.75">
      <c r="F62" s="108"/>
    </row>
    <row r="63" ht="12.75">
      <c r="F63" s="108"/>
    </row>
    <row r="64" ht="12.75">
      <c r="F64" s="108"/>
    </row>
    <row r="65" ht="12.75">
      <c r="F65" s="10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A1:R105"/>
  <sheetViews>
    <sheetView showGridLines="0" zoomScale="90" zoomScaleNormal="90" zoomScalePageLayoutView="0" workbookViewId="0" topLeftCell="A43">
      <selection activeCell="B76" sqref="B76"/>
    </sheetView>
  </sheetViews>
  <sheetFormatPr defaultColWidth="9.140625" defaultRowHeight="12.75"/>
  <cols>
    <col min="1" max="1" width="1.28515625" style="1" customWidth="1"/>
    <col min="2" max="2" width="96.00390625" style="1" customWidth="1"/>
    <col min="3" max="16" width="20.7109375" style="1" customWidth="1"/>
    <col min="17" max="17" width="17.7109375" style="1" customWidth="1"/>
    <col min="18" max="16384" width="9.140625" style="1" customWidth="1"/>
  </cols>
  <sheetData>
    <row r="1" spans="2:16" ht="23.25" customHeight="1">
      <c r="B1" s="33" t="s">
        <v>105</v>
      </c>
      <c r="C1" s="33"/>
      <c r="D1" s="33"/>
      <c r="E1" s="33"/>
      <c r="F1" s="33"/>
      <c r="G1" s="33"/>
      <c r="H1" s="33"/>
      <c r="I1" s="33"/>
      <c r="J1" s="33"/>
      <c r="K1" s="33"/>
      <c r="L1" s="33"/>
      <c r="M1" s="33"/>
      <c r="N1" s="33"/>
      <c r="O1" s="33"/>
      <c r="P1" s="33"/>
    </row>
    <row r="2" spans="2:16" ht="15.75" customHeight="1">
      <c r="B2" s="68"/>
      <c r="C2" s="68"/>
      <c r="D2" s="68"/>
      <c r="E2" s="68"/>
      <c r="F2" s="68"/>
      <c r="G2" s="68"/>
      <c r="H2" s="159"/>
      <c r="I2" s="159"/>
      <c r="J2" s="159"/>
      <c r="K2" s="159"/>
      <c r="L2" s="159"/>
      <c r="M2" s="159"/>
      <c r="N2" s="159"/>
      <c r="O2" s="159"/>
      <c r="P2" s="159"/>
    </row>
    <row r="3" spans="2:16" ht="12.75">
      <c r="B3" s="2"/>
      <c r="C3" s="2"/>
      <c r="D3" s="2"/>
      <c r="E3" s="2"/>
      <c r="F3" s="2"/>
      <c r="G3" s="2"/>
      <c r="H3" s="2"/>
      <c r="I3" s="2"/>
      <c r="J3" s="2"/>
      <c r="K3" s="2"/>
      <c r="L3" s="2"/>
      <c r="M3" s="2"/>
      <c r="N3" s="2"/>
      <c r="O3" s="2"/>
      <c r="P3" s="155"/>
    </row>
    <row r="4" spans="2:16" ht="30">
      <c r="B4" s="79" t="s">
        <v>244</v>
      </c>
      <c r="C4" s="71">
        <v>2021</v>
      </c>
      <c r="D4" s="107" t="s">
        <v>74</v>
      </c>
      <c r="E4" s="107" t="s">
        <v>73</v>
      </c>
      <c r="F4" s="107" t="s">
        <v>72</v>
      </c>
      <c r="G4" s="107" t="s">
        <v>71</v>
      </c>
      <c r="H4" s="71">
        <v>2020</v>
      </c>
      <c r="I4" s="202" t="s">
        <v>67</v>
      </c>
      <c r="J4" s="107" t="s">
        <v>63</v>
      </c>
      <c r="K4" s="107" t="s">
        <v>62</v>
      </c>
      <c r="L4" s="107" t="s">
        <v>60</v>
      </c>
      <c r="M4" s="72" t="s">
        <v>253</v>
      </c>
      <c r="N4" s="72" t="s">
        <v>254</v>
      </c>
      <c r="O4" s="72" t="s">
        <v>255</v>
      </c>
      <c r="P4" s="72" t="s">
        <v>256</v>
      </c>
    </row>
    <row r="5" spans="2:16" ht="12.75">
      <c r="B5" s="67"/>
      <c r="C5" s="99" t="s">
        <v>100</v>
      </c>
      <c r="D5" s="97" t="s">
        <v>100</v>
      </c>
      <c r="E5" s="97" t="s">
        <v>100</v>
      </c>
      <c r="F5" s="97" t="s">
        <v>100</v>
      </c>
      <c r="G5" s="97" t="s">
        <v>100</v>
      </c>
      <c r="H5" s="99" t="s">
        <v>100</v>
      </c>
      <c r="I5" s="97" t="s">
        <v>100</v>
      </c>
      <c r="J5" s="97" t="s">
        <v>100</v>
      </c>
      <c r="K5" s="97" t="s">
        <v>100</v>
      </c>
      <c r="L5" s="97" t="s">
        <v>100</v>
      </c>
      <c r="M5" s="97" t="s">
        <v>100</v>
      </c>
      <c r="N5" s="97" t="s">
        <v>100</v>
      </c>
      <c r="O5" s="97" t="s">
        <v>100</v>
      </c>
      <c r="P5" s="97" t="s">
        <v>100</v>
      </c>
    </row>
    <row r="6" spans="2:16" ht="13.5" thickBot="1">
      <c r="B6" s="100"/>
      <c r="C6" s="244"/>
      <c r="D6" s="104"/>
      <c r="E6" s="104"/>
      <c r="F6" s="104"/>
      <c r="G6" s="104"/>
      <c r="H6" s="102"/>
      <c r="I6" s="216"/>
      <c r="J6" s="104"/>
      <c r="K6" s="104"/>
      <c r="L6" s="104"/>
      <c r="M6" s="104"/>
      <c r="N6" s="104"/>
      <c r="O6" s="104"/>
      <c r="P6" s="104"/>
    </row>
    <row r="7" spans="2:17" ht="12.75">
      <c r="B7" s="171" t="s">
        <v>258</v>
      </c>
      <c r="C7" s="267">
        <v>35188</v>
      </c>
      <c r="D7" s="238">
        <v>38379</v>
      </c>
      <c r="E7" s="238">
        <v>19915</v>
      </c>
      <c r="F7" s="238">
        <v>8287</v>
      </c>
      <c r="G7" s="238">
        <v>11628</v>
      </c>
      <c r="H7" s="139">
        <v>12048</v>
      </c>
      <c r="I7" s="215">
        <v>11023</v>
      </c>
      <c r="J7" s="238">
        <v>9166</v>
      </c>
      <c r="K7" s="238">
        <v>-623</v>
      </c>
      <c r="L7" s="238">
        <v>9789</v>
      </c>
      <c r="M7" s="140">
        <v>11122</v>
      </c>
      <c r="N7" s="140">
        <v>11338</v>
      </c>
      <c r="O7" s="140">
        <v>11483</v>
      </c>
      <c r="P7" s="140">
        <v>14059</v>
      </c>
      <c r="Q7" s="3"/>
    </row>
    <row r="8" spans="2:17" ht="12.75">
      <c r="B8" s="293" t="s">
        <v>245</v>
      </c>
      <c r="C8" s="266">
        <v>2507</v>
      </c>
      <c r="D8" s="271">
        <v>2292</v>
      </c>
      <c r="E8" s="253">
        <v>2559</v>
      </c>
      <c r="F8" s="253">
        <v>677</v>
      </c>
      <c r="G8" s="239">
        <v>1882</v>
      </c>
      <c r="H8" s="169">
        <v>2268</v>
      </c>
      <c r="I8" s="272">
        <v>2387</v>
      </c>
      <c r="J8" s="253">
        <v>2780</v>
      </c>
      <c r="K8" s="253">
        <v>-377</v>
      </c>
      <c r="L8" s="239">
        <v>3157</v>
      </c>
      <c r="M8" s="172">
        <v>3688</v>
      </c>
      <c r="N8" s="172">
        <v>3195</v>
      </c>
      <c r="O8" s="172">
        <v>3149</v>
      </c>
      <c r="P8" s="172">
        <v>3197</v>
      </c>
      <c r="Q8" s="3"/>
    </row>
    <row r="9" spans="2:17" ht="12.75">
      <c r="B9" s="293" t="s">
        <v>246</v>
      </c>
      <c r="C9" s="285">
        <v>3690</v>
      </c>
      <c r="D9" s="271">
        <v>3368</v>
      </c>
      <c r="E9" s="253">
        <v>2473</v>
      </c>
      <c r="F9" s="253">
        <v>760</v>
      </c>
      <c r="G9" s="239">
        <v>1713</v>
      </c>
      <c r="H9" s="169">
        <v>1183</v>
      </c>
      <c r="I9" s="272">
        <v>1064</v>
      </c>
      <c r="J9" s="253">
        <v>304</v>
      </c>
      <c r="K9" s="253">
        <v>1</v>
      </c>
      <c r="L9" s="239">
        <v>303</v>
      </c>
      <c r="M9" s="172">
        <v>186</v>
      </c>
      <c r="N9" s="172">
        <v>196</v>
      </c>
      <c r="O9" s="172">
        <v>0</v>
      </c>
      <c r="P9" s="172">
        <v>0</v>
      </c>
      <c r="Q9" s="3"/>
    </row>
    <row r="10" spans="2:17" ht="12.75">
      <c r="B10" s="294" t="s">
        <v>251</v>
      </c>
      <c r="C10" s="285">
        <v>3507</v>
      </c>
      <c r="D10" s="271">
        <v>3801</v>
      </c>
      <c r="E10" s="253">
        <v>3949</v>
      </c>
      <c r="F10" s="253">
        <v>842</v>
      </c>
      <c r="G10" s="239">
        <v>3107</v>
      </c>
      <c r="H10" s="169">
        <v>2611</v>
      </c>
      <c r="I10" s="272">
        <v>3353</v>
      </c>
      <c r="J10" s="253">
        <v>3754</v>
      </c>
      <c r="K10" s="253">
        <v>-360</v>
      </c>
      <c r="L10" s="239">
        <v>4114</v>
      </c>
      <c r="M10" s="172">
        <v>4133</v>
      </c>
      <c r="N10" s="172">
        <v>5241</v>
      </c>
      <c r="O10" s="172">
        <v>5853</v>
      </c>
      <c r="P10" s="172">
        <v>7539</v>
      </c>
      <c r="Q10" s="3"/>
    </row>
    <row r="11" spans="2:17" ht="12.75">
      <c r="B11" s="293" t="s">
        <v>247</v>
      </c>
      <c r="C11" s="285">
        <v>445</v>
      </c>
      <c r="D11" s="271">
        <v>310</v>
      </c>
      <c r="E11" s="253">
        <v>293</v>
      </c>
      <c r="F11" s="253">
        <v>-486</v>
      </c>
      <c r="G11" s="239">
        <v>779</v>
      </c>
      <c r="H11" s="169">
        <v>403</v>
      </c>
      <c r="I11" s="272">
        <v>444</v>
      </c>
      <c r="J11" s="253">
        <v>57</v>
      </c>
      <c r="K11" s="253">
        <v>1</v>
      </c>
      <c r="L11" s="239">
        <v>56</v>
      </c>
      <c r="M11" s="172">
        <v>88</v>
      </c>
      <c r="N11" s="172">
        <v>181</v>
      </c>
      <c r="O11" s="172">
        <v>206</v>
      </c>
      <c r="P11" s="172">
        <v>465</v>
      </c>
      <c r="Q11" s="3"/>
    </row>
    <row r="12" spans="2:17" ht="12.75">
      <c r="B12" s="293" t="s">
        <v>248</v>
      </c>
      <c r="C12" s="285">
        <v>21497</v>
      </c>
      <c r="D12" s="271">
        <v>23775</v>
      </c>
      <c r="E12" s="253">
        <v>8128</v>
      </c>
      <c r="F12" s="253">
        <v>5664</v>
      </c>
      <c r="G12" s="239">
        <v>2464</v>
      </c>
      <c r="H12" s="141">
        <v>4274</v>
      </c>
      <c r="I12" s="214">
        <v>2554</v>
      </c>
      <c r="J12" s="253">
        <v>1356</v>
      </c>
      <c r="K12" s="253">
        <v>-461</v>
      </c>
      <c r="L12" s="239">
        <v>1817</v>
      </c>
      <c r="M12" s="142">
        <v>2899</v>
      </c>
      <c r="N12" s="142">
        <v>2381</v>
      </c>
      <c r="O12" s="142">
        <v>2239</v>
      </c>
      <c r="P12" s="142">
        <v>2858</v>
      </c>
      <c r="Q12" s="3"/>
    </row>
    <row r="13" spans="2:17" ht="12.75">
      <c r="B13" s="293" t="s">
        <v>249</v>
      </c>
      <c r="C13" s="285">
        <v>3035</v>
      </c>
      <c r="D13" s="271">
        <v>4180</v>
      </c>
      <c r="E13" s="253">
        <v>1778</v>
      </c>
      <c r="F13" s="253">
        <v>874</v>
      </c>
      <c r="G13" s="239">
        <v>904</v>
      </c>
      <c r="H13" s="141">
        <v>610</v>
      </c>
      <c r="I13" s="214">
        <v>545</v>
      </c>
      <c r="J13" s="253">
        <v>104</v>
      </c>
      <c r="K13" s="253">
        <v>3</v>
      </c>
      <c r="L13" s="239">
        <v>101</v>
      </c>
      <c r="M13" s="142">
        <v>128</v>
      </c>
      <c r="N13" s="142">
        <v>144</v>
      </c>
      <c r="O13" s="142">
        <v>36</v>
      </c>
      <c r="P13" s="142">
        <v>0</v>
      </c>
      <c r="Q13" s="3"/>
    </row>
    <row r="14" spans="2:17" ht="12.75">
      <c r="B14" s="293" t="s">
        <v>250</v>
      </c>
      <c r="C14" s="285">
        <v>507</v>
      </c>
      <c r="D14" s="271">
        <v>652</v>
      </c>
      <c r="E14" s="253">
        <v>735</v>
      </c>
      <c r="F14" s="253">
        <v>-44</v>
      </c>
      <c r="G14" s="239">
        <v>779</v>
      </c>
      <c r="H14" s="141">
        <v>699</v>
      </c>
      <c r="I14" s="214">
        <v>676</v>
      </c>
      <c r="J14" s="253">
        <v>811</v>
      </c>
      <c r="K14" s="253">
        <v>570</v>
      </c>
      <c r="L14" s="239">
        <v>241</v>
      </c>
      <c r="M14" s="142">
        <v>0</v>
      </c>
      <c r="N14" s="142">
        <v>0</v>
      </c>
      <c r="O14" s="142">
        <v>0</v>
      </c>
      <c r="P14" s="142">
        <v>0</v>
      </c>
      <c r="Q14" s="3"/>
    </row>
    <row r="15" spans="2:16" ht="13.5" thickBot="1">
      <c r="B15" s="176"/>
      <c r="C15" s="262"/>
      <c r="D15" s="240"/>
      <c r="E15" s="240"/>
      <c r="F15" s="240"/>
      <c r="G15" s="240"/>
      <c r="H15" s="263"/>
      <c r="I15" s="273"/>
      <c r="J15" s="240"/>
      <c r="K15" s="240"/>
      <c r="L15" s="240"/>
      <c r="M15" s="192"/>
      <c r="N15" s="192"/>
      <c r="O15" s="192"/>
      <c r="P15" s="192"/>
    </row>
    <row r="16" spans="2:16" ht="12.75">
      <c r="B16" s="171" t="s">
        <v>259</v>
      </c>
      <c r="C16" s="260"/>
      <c r="D16" s="142"/>
      <c r="E16" s="142"/>
      <c r="F16" s="142"/>
      <c r="G16" s="142"/>
      <c r="H16" s="141"/>
      <c r="I16" s="214"/>
      <c r="J16" s="142"/>
      <c r="K16" s="142"/>
      <c r="L16" s="142"/>
      <c r="M16" s="142"/>
      <c r="N16" s="142"/>
      <c r="O16" s="142"/>
      <c r="P16" s="142"/>
    </row>
    <row r="17" spans="2:16" ht="12.75">
      <c r="B17" s="171"/>
      <c r="C17" s="260"/>
      <c r="D17" s="142"/>
      <c r="E17" s="142"/>
      <c r="F17" s="142"/>
      <c r="G17" s="142"/>
      <c r="H17" s="141"/>
      <c r="I17" s="214"/>
      <c r="J17" s="142"/>
      <c r="K17" s="142"/>
      <c r="L17" s="142"/>
      <c r="M17" s="142"/>
      <c r="N17" s="142"/>
      <c r="O17" s="142"/>
      <c r="P17" s="142"/>
    </row>
    <row r="18" spans="2:16" ht="12.75">
      <c r="B18" s="171" t="s">
        <v>260</v>
      </c>
      <c r="C18" s="267">
        <v>1891</v>
      </c>
      <c r="D18" s="140">
        <v>3280</v>
      </c>
      <c r="E18" s="140">
        <v>805</v>
      </c>
      <c r="F18" s="140">
        <v>356</v>
      </c>
      <c r="G18" s="140">
        <v>449</v>
      </c>
      <c r="H18" s="139">
        <v>449</v>
      </c>
      <c r="I18" s="215">
        <v>536</v>
      </c>
      <c r="J18" s="140">
        <v>827</v>
      </c>
      <c r="K18" s="140">
        <v>-317</v>
      </c>
      <c r="L18" s="140">
        <v>1144</v>
      </c>
      <c r="M18" s="140">
        <v>1088</v>
      </c>
      <c r="N18" s="140">
        <v>539</v>
      </c>
      <c r="O18" s="140">
        <v>615</v>
      </c>
      <c r="P18" s="140">
        <v>501</v>
      </c>
    </row>
    <row r="19" spans="2:16" ht="12.75">
      <c r="B19" s="293" t="s">
        <v>245</v>
      </c>
      <c r="C19" s="285">
        <v>149</v>
      </c>
      <c r="D19" s="142">
        <v>124</v>
      </c>
      <c r="E19" s="142">
        <v>32</v>
      </c>
      <c r="F19" s="142">
        <v>-43</v>
      </c>
      <c r="G19" s="142">
        <v>75</v>
      </c>
      <c r="H19" s="141">
        <v>11</v>
      </c>
      <c r="I19" s="214">
        <v>46</v>
      </c>
      <c r="J19" s="142">
        <v>118</v>
      </c>
      <c r="K19" s="142">
        <v>-139</v>
      </c>
      <c r="L19" s="142">
        <v>257</v>
      </c>
      <c r="M19" s="142">
        <v>54</v>
      </c>
      <c r="N19" s="142">
        <v>211</v>
      </c>
      <c r="O19" s="142">
        <v>96</v>
      </c>
      <c r="P19" s="142">
        <v>208</v>
      </c>
    </row>
    <row r="20" spans="2:16" ht="12.75">
      <c r="B20" s="293" t="s">
        <v>246</v>
      </c>
      <c r="C20" s="285">
        <v>181</v>
      </c>
      <c r="D20" s="142">
        <v>110</v>
      </c>
      <c r="E20" s="142">
        <v>30</v>
      </c>
      <c r="F20" s="142">
        <v>2</v>
      </c>
      <c r="G20" s="142">
        <v>28</v>
      </c>
      <c r="H20" s="141">
        <v>0</v>
      </c>
      <c r="I20" s="214">
        <v>14</v>
      </c>
      <c r="J20" s="142">
        <v>6</v>
      </c>
      <c r="K20" s="142">
        <v>-4</v>
      </c>
      <c r="L20" s="142">
        <v>10</v>
      </c>
      <c r="M20" s="142">
        <v>2</v>
      </c>
      <c r="N20" s="142">
        <v>5</v>
      </c>
      <c r="O20" s="142">
        <v>0</v>
      </c>
      <c r="P20" s="142">
        <v>0</v>
      </c>
    </row>
    <row r="21" spans="2:16" ht="12.75">
      <c r="B21" s="294" t="s">
        <v>251</v>
      </c>
      <c r="C21" s="285">
        <v>2</v>
      </c>
      <c r="D21" s="142">
        <v>0</v>
      </c>
      <c r="E21" s="142">
        <v>28</v>
      </c>
      <c r="F21" s="142">
        <v>28</v>
      </c>
      <c r="G21" s="142">
        <v>0</v>
      </c>
      <c r="H21" s="141">
        <v>0</v>
      </c>
      <c r="I21" s="214">
        <v>5</v>
      </c>
      <c r="J21" s="142">
        <v>11</v>
      </c>
      <c r="K21" s="142">
        <v>11</v>
      </c>
      <c r="L21" s="142">
        <v>0</v>
      </c>
      <c r="M21" s="142">
        <v>120</v>
      </c>
      <c r="N21" s="142">
        <v>21</v>
      </c>
      <c r="O21" s="142">
        <v>140</v>
      </c>
      <c r="P21" s="142">
        <v>75</v>
      </c>
    </row>
    <row r="22" spans="2:16" ht="12.75">
      <c r="B22" s="293" t="s">
        <v>247</v>
      </c>
      <c r="C22" s="285">
        <v>327</v>
      </c>
      <c r="D22" s="142">
        <v>46</v>
      </c>
      <c r="E22" s="142">
        <v>25</v>
      </c>
      <c r="F22" s="142">
        <v>-12</v>
      </c>
      <c r="G22" s="142">
        <v>37</v>
      </c>
      <c r="H22" s="141">
        <v>11</v>
      </c>
      <c r="I22" s="214">
        <v>3</v>
      </c>
      <c r="J22" s="142">
        <v>4</v>
      </c>
      <c r="K22" s="142">
        <v>-12</v>
      </c>
      <c r="L22" s="142">
        <v>16</v>
      </c>
      <c r="M22" s="142">
        <v>1</v>
      </c>
      <c r="N22" s="142">
        <v>70</v>
      </c>
      <c r="O22" s="142">
        <v>24</v>
      </c>
      <c r="P22" s="142">
        <v>46</v>
      </c>
    </row>
    <row r="23" spans="2:16" ht="12.75">
      <c r="B23" s="293" t="s">
        <v>248</v>
      </c>
      <c r="C23" s="285">
        <v>541</v>
      </c>
      <c r="D23" s="142">
        <v>2186</v>
      </c>
      <c r="E23" s="142">
        <v>278</v>
      </c>
      <c r="F23" s="142">
        <v>225</v>
      </c>
      <c r="G23" s="142">
        <v>53</v>
      </c>
      <c r="H23" s="141">
        <v>286</v>
      </c>
      <c r="I23" s="214">
        <v>377</v>
      </c>
      <c r="J23" s="142">
        <v>622</v>
      </c>
      <c r="K23" s="142">
        <v>-235</v>
      </c>
      <c r="L23" s="142">
        <v>857</v>
      </c>
      <c r="M23" s="142">
        <v>911</v>
      </c>
      <c r="N23" s="142">
        <v>232</v>
      </c>
      <c r="O23" s="142">
        <v>355</v>
      </c>
      <c r="P23" s="142">
        <v>172</v>
      </c>
    </row>
    <row r="24" spans="2:16" ht="12.75">
      <c r="B24" s="293" t="s">
        <v>249</v>
      </c>
      <c r="C24" s="285">
        <v>484</v>
      </c>
      <c r="D24" s="142">
        <v>553</v>
      </c>
      <c r="E24" s="142">
        <v>137</v>
      </c>
      <c r="F24" s="142">
        <v>97</v>
      </c>
      <c r="G24" s="142">
        <v>40</v>
      </c>
      <c r="H24" s="141">
        <v>24</v>
      </c>
      <c r="I24" s="214">
        <v>29</v>
      </c>
      <c r="J24" s="142">
        <v>5</v>
      </c>
      <c r="K24" s="142">
        <v>3</v>
      </c>
      <c r="L24" s="142">
        <v>2</v>
      </c>
      <c r="M24" s="142">
        <v>0</v>
      </c>
      <c r="N24" s="142">
        <v>0</v>
      </c>
      <c r="O24" s="142">
        <v>0</v>
      </c>
      <c r="P24" s="142">
        <v>0</v>
      </c>
    </row>
    <row r="25" spans="2:16" ht="12.75">
      <c r="B25" s="293" t="s">
        <v>250</v>
      </c>
      <c r="C25" s="285">
        <v>207</v>
      </c>
      <c r="D25" s="142">
        <v>261</v>
      </c>
      <c r="E25" s="142">
        <v>275</v>
      </c>
      <c r="F25" s="142">
        <v>59</v>
      </c>
      <c r="G25" s="142">
        <v>216</v>
      </c>
      <c r="H25" s="141">
        <v>117</v>
      </c>
      <c r="I25" s="214">
        <v>62</v>
      </c>
      <c r="J25" s="142">
        <v>61</v>
      </c>
      <c r="K25" s="142">
        <v>59</v>
      </c>
      <c r="L25" s="142">
        <v>2</v>
      </c>
      <c r="M25" s="142">
        <v>0</v>
      </c>
      <c r="N25" s="142">
        <v>0</v>
      </c>
      <c r="O25" s="142">
        <v>0</v>
      </c>
      <c r="P25" s="142">
        <v>0</v>
      </c>
    </row>
    <row r="26" spans="2:16" ht="12.75">
      <c r="B26" s="173"/>
      <c r="C26" s="261"/>
      <c r="D26" s="142"/>
      <c r="E26" s="142"/>
      <c r="F26" s="142"/>
      <c r="G26" s="142"/>
      <c r="H26" s="141"/>
      <c r="I26" s="214"/>
      <c r="J26" s="142"/>
      <c r="K26" s="142"/>
      <c r="L26" s="142"/>
      <c r="M26" s="142"/>
      <c r="N26" s="142"/>
      <c r="O26" s="142"/>
      <c r="P26" s="142"/>
    </row>
    <row r="27" spans="2:16" ht="12.75">
      <c r="B27" s="171" t="s">
        <v>261</v>
      </c>
      <c r="C27" s="267">
        <v>5669</v>
      </c>
      <c r="D27" s="140">
        <v>4494</v>
      </c>
      <c r="E27" s="140">
        <v>1239</v>
      </c>
      <c r="F27" s="140">
        <v>833</v>
      </c>
      <c r="G27" s="140">
        <v>406</v>
      </c>
      <c r="H27" s="139">
        <v>619</v>
      </c>
      <c r="I27" s="215">
        <v>196</v>
      </c>
      <c r="J27" s="140">
        <v>151</v>
      </c>
      <c r="K27" s="140">
        <v>-88</v>
      </c>
      <c r="L27" s="140">
        <v>239</v>
      </c>
      <c r="M27" s="140">
        <v>305</v>
      </c>
      <c r="N27" s="140">
        <v>114</v>
      </c>
      <c r="O27" s="140">
        <v>236</v>
      </c>
      <c r="P27" s="140">
        <v>184</v>
      </c>
    </row>
    <row r="28" spans="2:16" ht="12.75">
      <c r="B28" s="293" t="s">
        <v>245</v>
      </c>
      <c r="C28" s="285">
        <v>2</v>
      </c>
      <c r="D28" s="142">
        <v>0</v>
      </c>
      <c r="E28" s="142">
        <v>14</v>
      </c>
      <c r="F28" s="142">
        <v>14</v>
      </c>
      <c r="G28" s="142">
        <v>0</v>
      </c>
      <c r="H28" s="141">
        <v>38</v>
      </c>
      <c r="I28" s="214">
        <v>12</v>
      </c>
      <c r="J28" s="142">
        <v>0</v>
      </c>
      <c r="K28" s="142">
        <v>0</v>
      </c>
      <c r="L28" s="142">
        <v>0</v>
      </c>
      <c r="M28" s="142">
        <v>39</v>
      </c>
      <c r="N28" s="142">
        <v>0</v>
      </c>
      <c r="O28" s="142">
        <v>10</v>
      </c>
      <c r="P28" s="142">
        <v>0</v>
      </c>
    </row>
    <row r="29" spans="2:16" ht="12.75">
      <c r="B29" s="293" t="s">
        <v>246</v>
      </c>
      <c r="C29" s="285">
        <v>1</v>
      </c>
      <c r="D29" s="142">
        <v>2</v>
      </c>
      <c r="E29" s="142">
        <v>4</v>
      </c>
      <c r="F29" s="142">
        <v>-2</v>
      </c>
      <c r="G29" s="142">
        <v>6</v>
      </c>
      <c r="H29" s="141">
        <v>41</v>
      </c>
      <c r="I29" s="214">
        <v>6</v>
      </c>
      <c r="J29" s="142">
        <v>1</v>
      </c>
      <c r="K29" s="142">
        <v>1</v>
      </c>
      <c r="L29" s="142">
        <v>0</v>
      </c>
      <c r="M29" s="142">
        <v>0</v>
      </c>
      <c r="N29" s="142">
        <v>0</v>
      </c>
      <c r="O29" s="142">
        <v>0</v>
      </c>
      <c r="P29" s="142">
        <v>0</v>
      </c>
    </row>
    <row r="30" spans="2:16" ht="12.75">
      <c r="B30" s="294" t="s">
        <v>251</v>
      </c>
      <c r="C30" s="285">
        <v>89</v>
      </c>
      <c r="D30" s="142">
        <v>72</v>
      </c>
      <c r="E30" s="142">
        <v>19</v>
      </c>
      <c r="F30" s="142">
        <v>-79</v>
      </c>
      <c r="G30" s="142">
        <v>98</v>
      </c>
      <c r="H30" s="141">
        <v>73</v>
      </c>
      <c r="I30" s="214">
        <v>56</v>
      </c>
      <c r="J30" s="142">
        <v>27</v>
      </c>
      <c r="K30" s="142">
        <v>-99</v>
      </c>
      <c r="L30" s="142">
        <v>126</v>
      </c>
      <c r="M30" s="142">
        <v>0</v>
      </c>
      <c r="N30" s="142">
        <v>24</v>
      </c>
      <c r="O30" s="142">
        <v>20</v>
      </c>
      <c r="P30" s="142">
        <v>10</v>
      </c>
    </row>
    <row r="31" spans="2:16" ht="12.75">
      <c r="B31" s="293" t="s">
        <v>247</v>
      </c>
      <c r="C31" s="285">
        <v>0</v>
      </c>
      <c r="D31" s="142">
        <v>130</v>
      </c>
      <c r="E31" s="142">
        <v>74</v>
      </c>
      <c r="F31" s="142">
        <v>8</v>
      </c>
      <c r="G31" s="142">
        <v>66</v>
      </c>
      <c r="H31" s="141">
        <v>37</v>
      </c>
      <c r="I31" s="214">
        <v>23</v>
      </c>
      <c r="J31" s="142">
        <v>6</v>
      </c>
      <c r="K31" s="142">
        <v>2</v>
      </c>
      <c r="L31" s="142">
        <v>4</v>
      </c>
      <c r="M31" s="142">
        <v>1</v>
      </c>
      <c r="N31" s="142">
        <v>7</v>
      </c>
      <c r="O31" s="142">
        <v>10</v>
      </c>
      <c r="P31" s="142">
        <v>31</v>
      </c>
    </row>
    <row r="32" spans="2:16" ht="12.75">
      <c r="B32" s="293" t="s">
        <v>248</v>
      </c>
      <c r="C32" s="285">
        <v>5541</v>
      </c>
      <c r="D32" s="142">
        <v>4282</v>
      </c>
      <c r="E32" s="142">
        <v>1128</v>
      </c>
      <c r="F32" s="142">
        <v>910</v>
      </c>
      <c r="G32" s="142">
        <v>218</v>
      </c>
      <c r="H32" s="141">
        <v>410</v>
      </c>
      <c r="I32" s="214">
        <v>81</v>
      </c>
      <c r="J32" s="142">
        <v>116</v>
      </c>
      <c r="K32" s="142">
        <v>16</v>
      </c>
      <c r="L32" s="142">
        <v>100</v>
      </c>
      <c r="M32" s="142">
        <v>254</v>
      </c>
      <c r="N32" s="142">
        <v>74</v>
      </c>
      <c r="O32" s="142">
        <v>193</v>
      </c>
      <c r="P32" s="142">
        <v>143</v>
      </c>
    </row>
    <row r="33" spans="2:16" ht="12.75">
      <c r="B33" s="293" t="s">
        <v>249</v>
      </c>
      <c r="C33" s="285">
        <v>36</v>
      </c>
      <c r="D33" s="142">
        <v>8</v>
      </c>
      <c r="E33" s="142">
        <v>0</v>
      </c>
      <c r="F33" s="142">
        <v>-18</v>
      </c>
      <c r="G33" s="142">
        <v>18</v>
      </c>
      <c r="H33" s="141">
        <v>20</v>
      </c>
      <c r="I33" s="214">
        <v>18</v>
      </c>
      <c r="J33" s="142">
        <v>1</v>
      </c>
      <c r="K33" s="142">
        <v>-1</v>
      </c>
      <c r="L33" s="142">
        <v>2</v>
      </c>
      <c r="M33" s="142">
        <v>11</v>
      </c>
      <c r="N33" s="142">
        <v>9</v>
      </c>
      <c r="O33" s="142">
        <v>3</v>
      </c>
      <c r="P33" s="142">
        <v>0</v>
      </c>
    </row>
    <row r="34" spans="2:16" ht="12.75">
      <c r="B34" s="293" t="s">
        <v>250</v>
      </c>
      <c r="C34" s="285">
        <v>0</v>
      </c>
      <c r="D34" s="232">
        <v>0</v>
      </c>
      <c r="E34" s="232">
        <v>0</v>
      </c>
      <c r="F34" s="232">
        <v>0</v>
      </c>
      <c r="G34" s="232" t="s">
        <v>31</v>
      </c>
      <c r="H34" s="141">
        <v>0</v>
      </c>
      <c r="I34" s="214">
        <v>0</v>
      </c>
      <c r="J34" s="232">
        <v>0</v>
      </c>
      <c r="K34" s="232">
        <v>-7</v>
      </c>
      <c r="L34" s="142">
        <v>7</v>
      </c>
      <c r="M34" s="142">
        <v>0</v>
      </c>
      <c r="N34" s="142">
        <v>0</v>
      </c>
      <c r="O34" s="142">
        <v>0</v>
      </c>
      <c r="P34" s="142">
        <v>0</v>
      </c>
    </row>
    <row r="35" spans="2:16" ht="13.5" thickBot="1">
      <c r="B35" s="176"/>
      <c r="C35" s="262"/>
      <c r="D35" s="192"/>
      <c r="E35" s="192"/>
      <c r="F35" s="192"/>
      <c r="G35" s="192"/>
      <c r="H35" s="263"/>
      <c r="I35" s="273"/>
      <c r="J35" s="192"/>
      <c r="K35" s="192"/>
      <c r="L35" s="192"/>
      <c r="M35" s="192"/>
      <c r="N35" s="192"/>
      <c r="O35" s="192"/>
      <c r="P35" s="192"/>
    </row>
    <row r="36" spans="2:16" ht="12.75">
      <c r="B36" s="173"/>
      <c r="C36" s="261"/>
      <c r="D36" s="97"/>
      <c r="E36" s="97"/>
      <c r="F36" s="97"/>
      <c r="G36" s="97"/>
      <c r="H36" s="99"/>
      <c r="I36" s="105"/>
      <c r="J36" s="97"/>
      <c r="K36" s="97"/>
      <c r="L36" s="97"/>
      <c r="M36" s="97"/>
      <c r="N36" s="97"/>
      <c r="O36" s="97"/>
      <c r="P36" s="97"/>
    </row>
    <row r="37" spans="2:16" ht="12.75">
      <c r="B37" s="147" t="s">
        <v>262</v>
      </c>
      <c r="C37" s="264">
        <v>-4180</v>
      </c>
      <c r="D37" s="193">
        <v>-1489</v>
      </c>
      <c r="E37" s="193">
        <v>-490</v>
      </c>
      <c r="F37" s="193">
        <v>-581</v>
      </c>
      <c r="G37" s="193">
        <v>91</v>
      </c>
      <c r="H37" s="139">
        <v>917</v>
      </c>
      <c r="I37" s="215">
        <v>1449</v>
      </c>
      <c r="J37" s="193">
        <v>1750</v>
      </c>
      <c r="K37" s="193">
        <v>-2756</v>
      </c>
      <c r="L37" s="193">
        <v>4506</v>
      </c>
      <c r="M37" s="140">
        <v>1573</v>
      </c>
      <c r="N37" s="140">
        <v>290.8501205885379</v>
      </c>
      <c r="O37" s="140">
        <v>241.84328479875342</v>
      </c>
      <c r="P37" s="140">
        <v>183.85366634036345</v>
      </c>
    </row>
    <row r="38" spans="2:16" ht="12" customHeight="1">
      <c r="B38" s="293" t="s">
        <v>245</v>
      </c>
      <c r="C38" s="285">
        <v>221</v>
      </c>
      <c r="D38" s="142">
        <v>138</v>
      </c>
      <c r="E38" s="142">
        <v>5</v>
      </c>
      <c r="F38" s="142">
        <v>-73</v>
      </c>
      <c r="G38" s="142">
        <v>78</v>
      </c>
      <c r="H38" s="141">
        <v>75</v>
      </c>
      <c r="I38" s="214">
        <v>137</v>
      </c>
      <c r="J38" s="142">
        <v>221</v>
      </c>
      <c r="K38" s="142">
        <v>-119</v>
      </c>
      <c r="L38" s="142">
        <v>340</v>
      </c>
      <c r="M38" s="142">
        <v>287</v>
      </c>
      <c r="N38" s="142">
        <v>250.12711482890998</v>
      </c>
      <c r="O38" s="142">
        <v>159.967894</v>
      </c>
      <c r="P38" s="142">
        <v>93.879636</v>
      </c>
    </row>
    <row r="39" spans="2:16" ht="12" customHeight="1">
      <c r="B39" s="293" t="s">
        <v>246</v>
      </c>
      <c r="C39" s="285">
        <v>174</v>
      </c>
      <c r="D39" s="142">
        <v>101</v>
      </c>
      <c r="E39" s="142">
        <v>20</v>
      </c>
      <c r="F39" s="142">
        <v>-2</v>
      </c>
      <c r="G39" s="142">
        <v>22</v>
      </c>
      <c r="H39" s="141">
        <v>-38</v>
      </c>
      <c r="I39" s="214">
        <v>11</v>
      </c>
      <c r="J39" s="142">
        <v>7</v>
      </c>
      <c r="K39" s="142">
        <v>-3</v>
      </c>
      <c r="L39" s="142">
        <v>10</v>
      </c>
      <c r="M39" s="142">
        <v>2</v>
      </c>
      <c r="N39" s="142">
        <v>0</v>
      </c>
      <c r="O39" s="142">
        <v>0</v>
      </c>
      <c r="P39" s="142">
        <v>0</v>
      </c>
    </row>
    <row r="40" spans="2:18" ht="12.75" customHeight="1">
      <c r="B40" s="294" t="s">
        <v>251</v>
      </c>
      <c r="C40" s="285">
        <v>-133</v>
      </c>
      <c r="D40" s="142">
        <v>-107</v>
      </c>
      <c r="E40" s="142">
        <v>-26</v>
      </c>
      <c r="F40" s="142">
        <v>100</v>
      </c>
      <c r="G40" s="142">
        <v>-126</v>
      </c>
      <c r="H40" s="141">
        <v>-41</v>
      </c>
      <c r="I40" s="214">
        <v>4</v>
      </c>
      <c r="J40" s="142">
        <v>31</v>
      </c>
      <c r="K40" s="142">
        <v>554</v>
      </c>
      <c r="L40" s="142">
        <v>-523</v>
      </c>
      <c r="M40" s="142">
        <v>156</v>
      </c>
      <c r="N40" s="142">
        <v>-8.704951957358444</v>
      </c>
      <c r="O40" s="142">
        <v>-8.986817787358442</v>
      </c>
      <c r="P40" s="142">
        <v>-12.460141852687867</v>
      </c>
      <c r="R40" s="3"/>
    </row>
    <row r="41" spans="2:18" ht="12.75" customHeight="1">
      <c r="B41" s="293" t="s">
        <v>247</v>
      </c>
      <c r="C41" s="285">
        <v>-258</v>
      </c>
      <c r="D41" s="142">
        <v>-431</v>
      </c>
      <c r="E41" s="142">
        <v>-251</v>
      </c>
      <c r="F41" s="142">
        <v>-215</v>
      </c>
      <c r="G41" s="142">
        <v>-36</v>
      </c>
      <c r="H41" s="141">
        <v>-100</v>
      </c>
      <c r="I41" s="214">
        <v>-24</v>
      </c>
      <c r="J41" s="142">
        <v>26</v>
      </c>
      <c r="K41" s="142">
        <v>-67</v>
      </c>
      <c r="L41" s="142">
        <v>93</v>
      </c>
      <c r="M41" s="142">
        <v>310</v>
      </c>
      <c r="N41" s="142">
        <v>0</v>
      </c>
      <c r="O41" s="142">
        <v>0</v>
      </c>
      <c r="P41" s="142">
        <v>0</v>
      </c>
      <c r="R41" s="3"/>
    </row>
    <row r="42" spans="2:18" ht="12.75" customHeight="1">
      <c r="B42" s="293" t="s">
        <v>248</v>
      </c>
      <c r="C42" s="285">
        <v>-5070</v>
      </c>
      <c r="D42" s="142">
        <v>-2152</v>
      </c>
      <c r="E42" s="142">
        <v>-746</v>
      </c>
      <c r="F42" s="142">
        <v>-632</v>
      </c>
      <c r="G42" s="142">
        <v>-114</v>
      </c>
      <c r="H42" s="141">
        <v>889</v>
      </c>
      <c r="I42" s="214">
        <v>1250</v>
      </c>
      <c r="J42" s="142">
        <v>1422</v>
      </c>
      <c r="K42" s="142">
        <v>-3242</v>
      </c>
      <c r="L42" s="142">
        <v>4664</v>
      </c>
      <c r="M42" s="142">
        <v>829</v>
      </c>
      <c r="N42" s="142">
        <v>0</v>
      </c>
      <c r="O42" s="142">
        <v>90.86220858611183</v>
      </c>
      <c r="P42" s="142">
        <v>102.43417219305131</v>
      </c>
      <c r="R42" s="3"/>
    </row>
    <row r="43" spans="2:18" ht="12.75" customHeight="1">
      <c r="B43" s="293" t="s">
        <v>249</v>
      </c>
      <c r="C43" s="285">
        <v>465</v>
      </c>
      <c r="D43" s="142">
        <v>561</v>
      </c>
      <c r="E43" s="142">
        <v>155</v>
      </c>
      <c r="F43" s="142">
        <v>133</v>
      </c>
      <c r="G43" s="142">
        <v>22</v>
      </c>
      <c r="H43" s="141">
        <v>-19</v>
      </c>
      <c r="I43" s="214">
        <v>-12</v>
      </c>
      <c r="J43" s="142">
        <v>-18</v>
      </c>
      <c r="K43" s="142">
        <v>55</v>
      </c>
      <c r="L43" s="142">
        <v>-73</v>
      </c>
      <c r="M43" s="142">
        <v>-11</v>
      </c>
      <c r="N43" s="142">
        <v>49.42795771698638</v>
      </c>
      <c r="O43" s="142">
        <v>0</v>
      </c>
      <c r="P43" s="142">
        <v>0</v>
      </c>
      <c r="R43" s="3"/>
    </row>
    <row r="44" spans="2:18" ht="12.75" customHeight="1">
      <c r="B44" s="293" t="s">
        <v>250</v>
      </c>
      <c r="C44" s="285">
        <v>421</v>
      </c>
      <c r="D44" s="142">
        <v>401</v>
      </c>
      <c r="E44" s="142">
        <v>353</v>
      </c>
      <c r="F44" s="142">
        <v>108</v>
      </c>
      <c r="G44" s="142">
        <v>245</v>
      </c>
      <c r="H44" s="141">
        <v>151</v>
      </c>
      <c r="I44" s="214">
        <v>83</v>
      </c>
      <c r="J44" s="142">
        <v>61</v>
      </c>
      <c r="K44" s="142">
        <v>66</v>
      </c>
      <c r="L44" s="142">
        <v>-5</v>
      </c>
      <c r="M44" s="142">
        <v>0</v>
      </c>
      <c r="N44" s="142">
        <v>0</v>
      </c>
      <c r="O44" s="142">
        <v>0</v>
      </c>
      <c r="P44" s="142">
        <v>0</v>
      </c>
      <c r="R44" s="3"/>
    </row>
    <row r="45" spans="2:18" ht="12.75" customHeight="1">
      <c r="B45" s="38"/>
      <c r="C45" s="257"/>
      <c r="D45" s="142"/>
      <c r="E45" s="142"/>
      <c r="F45" s="142"/>
      <c r="G45" s="142"/>
      <c r="H45" s="141"/>
      <c r="I45" s="214"/>
      <c r="J45" s="142"/>
      <c r="K45" s="142"/>
      <c r="L45" s="142"/>
      <c r="M45" s="142"/>
      <c r="N45" s="142"/>
      <c r="O45" s="142"/>
      <c r="P45" s="142"/>
      <c r="R45" s="3"/>
    </row>
    <row r="46" spans="2:18" ht="12.75" customHeight="1">
      <c r="B46" s="170" t="s">
        <v>263</v>
      </c>
      <c r="C46" s="264">
        <v>-4161</v>
      </c>
      <c r="D46" s="193">
        <v>-1488</v>
      </c>
      <c r="E46" s="193">
        <v>-470</v>
      </c>
      <c r="F46" s="193">
        <v>-583</v>
      </c>
      <c r="G46" s="193">
        <v>113</v>
      </c>
      <c r="H46" s="264">
        <v>-155</v>
      </c>
      <c r="I46" s="274">
        <v>385</v>
      </c>
      <c r="J46" s="193">
        <v>676</v>
      </c>
      <c r="K46" s="193">
        <v>-85</v>
      </c>
      <c r="L46" s="193">
        <v>761</v>
      </c>
      <c r="M46" s="193">
        <v>1491</v>
      </c>
      <c r="N46" s="193">
        <v>820</v>
      </c>
      <c r="O46" s="193">
        <v>626</v>
      </c>
      <c r="P46" s="193">
        <v>498</v>
      </c>
      <c r="R46" s="3"/>
    </row>
    <row r="47" spans="2:18" ht="12.75" customHeight="1">
      <c r="B47" s="293" t="s">
        <v>245</v>
      </c>
      <c r="C47" s="285">
        <v>247</v>
      </c>
      <c r="D47" s="142">
        <v>164</v>
      </c>
      <c r="E47" s="142">
        <v>31</v>
      </c>
      <c r="F47" s="142">
        <v>-74</v>
      </c>
      <c r="G47" s="142">
        <v>105</v>
      </c>
      <c r="H47" s="141">
        <v>60</v>
      </c>
      <c r="I47" s="214">
        <v>121</v>
      </c>
      <c r="J47" s="142">
        <v>205</v>
      </c>
      <c r="K47" s="142">
        <v>-120</v>
      </c>
      <c r="L47" s="142">
        <v>325</v>
      </c>
      <c r="M47" s="142">
        <v>72</v>
      </c>
      <c r="N47" s="142">
        <v>246</v>
      </c>
      <c r="O47" s="142">
        <v>31</v>
      </c>
      <c r="P47" s="142">
        <v>86</v>
      </c>
      <c r="R47" s="3"/>
    </row>
    <row r="48" spans="2:18" ht="12.75" customHeight="1">
      <c r="B48" s="293" t="s">
        <v>246</v>
      </c>
      <c r="C48" s="285">
        <v>216</v>
      </c>
      <c r="D48" s="142">
        <v>143</v>
      </c>
      <c r="E48" s="142">
        <v>61</v>
      </c>
      <c r="F48" s="142">
        <v>-2</v>
      </c>
      <c r="G48" s="142">
        <v>63</v>
      </c>
      <c r="H48" s="141">
        <v>-39</v>
      </c>
      <c r="I48" s="214">
        <v>9</v>
      </c>
      <c r="J48" s="142">
        <v>5</v>
      </c>
      <c r="K48" s="142">
        <v>-3</v>
      </c>
      <c r="L48" s="142">
        <v>8</v>
      </c>
      <c r="M48" s="142">
        <v>2</v>
      </c>
      <c r="N48" s="142">
        <v>5</v>
      </c>
      <c r="O48" s="142">
        <v>0</v>
      </c>
      <c r="P48" s="142">
        <v>0</v>
      </c>
      <c r="R48" s="3"/>
    </row>
    <row r="49" spans="2:18" ht="12.75" customHeight="1">
      <c r="B49" s="294" t="s">
        <v>251</v>
      </c>
      <c r="C49" s="285">
        <v>-41</v>
      </c>
      <c r="D49" s="142">
        <v>-15</v>
      </c>
      <c r="E49" s="142">
        <v>67</v>
      </c>
      <c r="F49" s="142">
        <v>101</v>
      </c>
      <c r="G49" s="142">
        <v>-34</v>
      </c>
      <c r="H49" s="141">
        <v>-172</v>
      </c>
      <c r="I49" s="214">
        <v>-127</v>
      </c>
      <c r="J49" s="142">
        <v>-100</v>
      </c>
      <c r="K49" s="142">
        <v>94</v>
      </c>
      <c r="L49" s="142">
        <v>-194</v>
      </c>
      <c r="M49" s="142">
        <v>129</v>
      </c>
      <c r="N49" s="142">
        <v>-5</v>
      </c>
      <c r="O49" s="142">
        <v>95</v>
      </c>
      <c r="P49" s="142">
        <v>26</v>
      </c>
      <c r="R49" s="3"/>
    </row>
    <row r="50" spans="2:18" ht="12.75" customHeight="1">
      <c r="B50" s="293" t="s">
        <v>247</v>
      </c>
      <c r="C50" s="285">
        <v>-231</v>
      </c>
      <c r="D50" s="142">
        <v>-404</v>
      </c>
      <c r="E50" s="142">
        <v>-225</v>
      </c>
      <c r="F50" s="142">
        <v>-216</v>
      </c>
      <c r="G50" s="142">
        <v>-9</v>
      </c>
      <c r="H50" s="141">
        <v>-99</v>
      </c>
      <c r="I50" s="214">
        <v>-13</v>
      </c>
      <c r="J50" s="142">
        <v>26</v>
      </c>
      <c r="K50" s="142">
        <v>8</v>
      </c>
      <c r="L50" s="142">
        <v>18</v>
      </c>
      <c r="M50" s="142">
        <v>286</v>
      </c>
      <c r="N50" s="142">
        <v>211</v>
      </c>
      <c r="O50" s="142">
        <v>132</v>
      </c>
      <c r="P50" s="142">
        <v>77</v>
      </c>
      <c r="R50" s="3"/>
    </row>
    <row r="51" spans="2:18" ht="12.75" customHeight="1">
      <c r="B51" s="293" t="s">
        <v>248</v>
      </c>
      <c r="C51" s="285">
        <v>-5116</v>
      </c>
      <c r="D51" s="142">
        <v>-2216</v>
      </c>
      <c r="E51" s="142">
        <v>-790</v>
      </c>
      <c r="F51" s="142">
        <v>-631</v>
      </c>
      <c r="G51" s="142">
        <v>-159</v>
      </c>
      <c r="H51" s="141">
        <v>-49</v>
      </c>
      <c r="I51" s="214">
        <v>313</v>
      </c>
      <c r="J51" s="142">
        <v>485</v>
      </c>
      <c r="K51" s="142">
        <v>-134</v>
      </c>
      <c r="L51" s="142">
        <v>619</v>
      </c>
      <c r="M51" s="142">
        <v>1013</v>
      </c>
      <c r="N51" s="142">
        <v>371</v>
      </c>
      <c r="O51" s="142">
        <v>371</v>
      </c>
      <c r="P51" s="142">
        <v>309</v>
      </c>
      <c r="R51" s="3"/>
    </row>
    <row r="52" spans="2:18" ht="12.75" customHeight="1">
      <c r="B52" s="293" t="s">
        <v>249</v>
      </c>
      <c r="C52" s="285">
        <v>460</v>
      </c>
      <c r="D52" s="142">
        <v>556</v>
      </c>
      <c r="E52" s="142">
        <v>150</v>
      </c>
      <c r="F52" s="142">
        <v>131</v>
      </c>
      <c r="G52" s="142">
        <v>19</v>
      </c>
      <c r="H52" s="141">
        <v>-7</v>
      </c>
      <c r="I52" s="214">
        <v>0</v>
      </c>
      <c r="J52" s="142">
        <v>-6</v>
      </c>
      <c r="K52" s="142">
        <v>4</v>
      </c>
      <c r="L52" s="142">
        <v>-10</v>
      </c>
      <c r="M52" s="142">
        <v>-11</v>
      </c>
      <c r="N52" s="142">
        <v>-8</v>
      </c>
      <c r="O52" s="142">
        <v>-3</v>
      </c>
      <c r="P52" s="142">
        <v>0</v>
      </c>
      <c r="R52" s="3"/>
    </row>
    <row r="53" spans="2:18" ht="12.75" customHeight="1">
      <c r="B53" s="293" t="s">
        <v>250</v>
      </c>
      <c r="C53" s="285">
        <v>304</v>
      </c>
      <c r="D53" s="142">
        <v>284</v>
      </c>
      <c r="E53" s="142">
        <v>236</v>
      </c>
      <c r="F53" s="142">
        <v>108</v>
      </c>
      <c r="G53" s="142">
        <v>128</v>
      </c>
      <c r="H53" s="141">
        <v>151</v>
      </c>
      <c r="I53" s="214">
        <v>82</v>
      </c>
      <c r="J53" s="142">
        <v>61</v>
      </c>
      <c r="K53" s="142">
        <v>66</v>
      </c>
      <c r="L53" s="142">
        <v>-5</v>
      </c>
      <c r="M53" s="142">
        <v>0</v>
      </c>
      <c r="N53" s="142">
        <v>0</v>
      </c>
      <c r="O53" s="142">
        <v>0</v>
      </c>
      <c r="P53" s="142">
        <v>0</v>
      </c>
      <c r="R53" s="3"/>
    </row>
    <row r="54" spans="2:18" ht="12.75" customHeight="1">
      <c r="B54" s="38"/>
      <c r="C54" s="257"/>
      <c r="D54" s="142"/>
      <c r="E54" s="142"/>
      <c r="F54" s="142"/>
      <c r="G54" s="142"/>
      <c r="H54" s="141"/>
      <c r="I54" s="214"/>
      <c r="J54" s="142"/>
      <c r="K54" s="142"/>
      <c r="L54" s="142"/>
      <c r="M54" s="142"/>
      <c r="N54" s="142"/>
      <c r="O54" s="142"/>
      <c r="P54" s="142"/>
      <c r="R54" s="3"/>
    </row>
    <row r="55" spans="2:18" ht="12.75" customHeight="1">
      <c r="B55" s="171" t="s">
        <v>264</v>
      </c>
      <c r="C55" s="264">
        <v>3</v>
      </c>
      <c r="D55" s="193">
        <v>21</v>
      </c>
      <c r="E55" s="193">
        <v>0</v>
      </c>
      <c r="F55" s="269">
        <v>0</v>
      </c>
      <c r="G55" s="269" t="s">
        <v>31</v>
      </c>
      <c r="H55" s="139">
        <v>32</v>
      </c>
      <c r="I55" s="215">
        <v>22</v>
      </c>
      <c r="J55" s="232">
        <v>32</v>
      </c>
      <c r="K55" s="232">
        <v>-1768</v>
      </c>
      <c r="L55" s="140">
        <v>1800</v>
      </c>
      <c r="M55" s="140">
        <v>-4</v>
      </c>
      <c r="N55" s="140">
        <v>5</v>
      </c>
      <c r="O55" s="140">
        <v>2</v>
      </c>
      <c r="P55" s="140">
        <v>0</v>
      </c>
      <c r="R55" s="3"/>
    </row>
    <row r="56" spans="2:18" ht="12.75" customHeight="1">
      <c r="B56" s="38"/>
      <c r="C56" s="257"/>
      <c r="D56" s="142"/>
      <c r="E56" s="142"/>
      <c r="F56" s="142"/>
      <c r="G56" s="142"/>
      <c r="H56" s="141"/>
      <c r="I56" s="214"/>
      <c r="J56" s="142"/>
      <c r="K56" s="142"/>
      <c r="L56" s="142"/>
      <c r="M56" s="142"/>
      <c r="N56" s="142"/>
      <c r="O56" s="142"/>
      <c r="P56" s="142"/>
      <c r="R56" s="3"/>
    </row>
    <row r="57" spans="2:18" ht="12.75" customHeight="1">
      <c r="B57" s="147" t="s">
        <v>265</v>
      </c>
      <c r="C57" s="264">
        <v>697</v>
      </c>
      <c r="D57" s="193">
        <v>439</v>
      </c>
      <c r="E57" s="193">
        <v>360</v>
      </c>
      <c r="F57" s="193">
        <v>185</v>
      </c>
      <c r="G57" s="193">
        <v>175</v>
      </c>
      <c r="H57" s="264">
        <v>-1062</v>
      </c>
      <c r="I57" s="274">
        <v>-1075</v>
      </c>
      <c r="J57" s="193">
        <v>-990</v>
      </c>
      <c r="K57" s="193">
        <v>-171</v>
      </c>
      <c r="L57" s="193">
        <v>-819</v>
      </c>
      <c r="M57" s="193">
        <v>-571</v>
      </c>
      <c r="N57" s="193">
        <v>-383</v>
      </c>
      <c r="O57" s="193">
        <v>-280</v>
      </c>
      <c r="P57" s="193">
        <v>-178</v>
      </c>
      <c r="R57" s="3"/>
    </row>
    <row r="58" spans="2:18" ht="12.75" customHeight="1">
      <c r="B58" s="293" t="s">
        <v>245</v>
      </c>
      <c r="C58" s="268" t="s">
        <v>257</v>
      </c>
      <c r="D58" s="142" t="s">
        <v>257</v>
      </c>
      <c r="E58" s="142" t="s">
        <v>257</v>
      </c>
      <c r="F58" s="142" t="s">
        <v>257</v>
      </c>
      <c r="G58" s="142" t="s">
        <v>257</v>
      </c>
      <c r="H58" s="268" t="s">
        <v>257</v>
      </c>
      <c r="I58" s="214">
        <v>0</v>
      </c>
      <c r="J58" s="142">
        <v>0</v>
      </c>
      <c r="K58" s="142">
        <v>0</v>
      </c>
      <c r="L58" s="142"/>
      <c r="M58" s="142">
        <v>0</v>
      </c>
      <c r="N58" s="142"/>
      <c r="O58" s="142"/>
      <c r="P58" s="142"/>
      <c r="R58" s="3"/>
    </row>
    <row r="59" spans="2:18" ht="12.75" customHeight="1">
      <c r="B59" s="293" t="s">
        <v>246</v>
      </c>
      <c r="C59" s="266">
        <v>-1</v>
      </c>
      <c r="D59" s="142">
        <v>-1</v>
      </c>
      <c r="E59" s="142">
        <v>-1</v>
      </c>
      <c r="F59" s="142">
        <v>-1</v>
      </c>
      <c r="G59" s="142">
        <v>0</v>
      </c>
      <c r="H59" s="141">
        <v>2</v>
      </c>
      <c r="I59" s="214">
        <v>-3</v>
      </c>
      <c r="J59" s="142">
        <v>-3</v>
      </c>
      <c r="K59" s="142">
        <v>-3</v>
      </c>
      <c r="L59" s="142">
        <v>0</v>
      </c>
      <c r="M59" s="142"/>
      <c r="N59" s="142">
        <v>0</v>
      </c>
      <c r="O59" s="142">
        <v>0</v>
      </c>
      <c r="P59" s="142">
        <v>0</v>
      </c>
      <c r="R59" s="3"/>
    </row>
    <row r="60" spans="2:18" ht="12.75" customHeight="1">
      <c r="B60" s="294" t="s">
        <v>251</v>
      </c>
      <c r="C60" s="266">
        <v>36</v>
      </c>
      <c r="D60" s="142">
        <v>27</v>
      </c>
      <c r="E60" s="142">
        <v>27</v>
      </c>
      <c r="F60" s="142">
        <v>5</v>
      </c>
      <c r="G60" s="142">
        <v>22</v>
      </c>
      <c r="H60" s="141">
        <v>-51</v>
      </c>
      <c r="I60" s="214">
        <v>-49</v>
      </c>
      <c r="J60" s="142">
        <v>-48</v>
      </c>
      <c r="K60" s="142">
        <v>-4</v>
      </c>
      <c r="L60" s="142">
        <v>-44</v>
      </c>
      <c r="M60" s="142">
        <v>-25</v>
      </c>
      <c r="N60" s="142">
        <v>9</v>
      </c>
      <c r="O60" s="142">
        <v>9</v>
      </c>
      <c r="P60" s="142">
        <v>13</v>
      </c>
      <c r="R60" s="3"/>
    </row>
    <row r="61" spans="2:18" ht="12.75" customHeight="1">
      <c r="B61" s="293" t="s">
        <v>247</v>
      </c>
      <c r="C61" s="266">
        <v>584</v>
      </c>
      <c r="D61" s="142">
        <v>347.30938132</v>
      </c>
      <c r="E61" s="142">
        <v>203</v>
      </c>
      <c r="F61" s="142">
        <v>196</v>
      </c>
      <c r="G61" s="142">
        <v>7</v>
      </c>
      <c r="H61" s="141">
        <v>38</v>
      </c>
      <c r="I61" s="214">
        <v>-31</v>
      </c>
      <c r="J61" s="142">
        <v>-62</v>
      </c>
      <c r="K61" s="142">
        <v>-21</v>
      </c>
      <c r="L61" s="142">
        <v>-41</v>
      </c>
      <c r="M61" s="142">
        <v>-276</v>
      </c>
      <c r="N61" s="142">
        <v>-173</v>
      </c>
      <c r="O61" s="142">
        <v>-143</v>
      </c>
      <c r="P61" s="142">
        <v>-85</v>
      </c>
      <c r="R61" s="3"/>
    </row>
    <row r="62" spans="2:18" ht="12.75" customHeight="1">
      <c r="B62" s="293" t="s">
        <v>248</v>
      </c>
      <c r="C62" s="266">
        <v>78</v>
      </c>
      <c r="D62" s="142">
        <v>65.64237001</v>
      </c>
      <c r="E62" s="142">
        <v>131</v>
      </c>
      <c r="F62" s="142">
        <v>-15</v>
      </c>
      <c r="G62" s="142">
        <v>146</v>
      </c>
      <c r="H62" s="141">
        <v>-1051</v>
      </c>
      <c r="I62" s="214">
        <v>-992</v>
      </c>
      <c r="J62" s="142">
        <v>-877</v>
      </c>
      <c r="K62" s="142">
        <v>-143</v>
      </c>
      <c r="L62" s="142">
        <v>-734</v>
      </c>
      <c r="M62" s="142">
        <v>-270</v>
      </c>
      <c r="N62" s="142">
        <v>-219</v>
      </c>
      <c r="O62" s="142">
        <v>-146</v>
      </c>
      <c r="P62" s="142">
        <v>-106</v>
      </c>
      <c r="R62" s="3"/>
    </row>
    <row r="63" spans="2:18" ht="12.75" customHeight="1">
      <c r="B63" s="293" t="s">
        <v>249</v>
      </c>
      <c r="C63" s="268" t="s">
        <v>257</v>
      </c>
      <c r="D63" s="142" t="s">
        <v>257</v>
      </c>
      <c r="E63" s="142" t="s">
        <v>257</v>
      </c>
      <c r="F63" s="142" t="s">
        <v>257</v>
      </c>
      <c r="G63" s="142" t="s">
        <v>257</v>
      </c>
      <c r="H63" s="268" t="s">
        <v>257</v>
      </c>
      <c r="I63" s="214">
        <v>0</v>
      </c>
      <c r="J63" s="142">
        <v>0</v>
      </c>
      <c r="K63" s="142">
        <v>0</v>
      </c>
      <c r="L63" s="142"/>
      <c r="M63" s="142"/>
      <c r="N63" s="142"/>
      <c r="O63" s="142"/>
      <c r="P63" s="142">
        <v>0</v>
      </c>
      <c r="R63" s="3"/>
    </row>
    <row r="64" spans="2:18" ht="12.75" customHeight="1">
      <c r="B64" s="293" t="s">
        <v>250</v>
      </c>
      <c r="C64" s="268" t="s">
        <v>257</v>
      </c>
      <c r="D64" s="142" t="s">
        <v>257</v>
      </c>
      <c r="E64" s="142" t="s">
        <v>257</v>
      </c>
      <c r="F64" s="142" t="s">
        <v>257</v>
      </c>
      <c r="G64" s="142" t="s">
        <v>257</v>
      </c>
      <c r="H64" s="268" t="s">
        <v>257</v>
      </c>
      <c r="I64" s="214">
        <v>0</v>
      </c>
      <c r="J64" s="142">
        <v>0</v>
      </c>
      <c r="K64" s="142">
        <v>0</v>
      </c>
      <c r="L64" s="142"/>
      <c r="M64" s="142">
        <v>0</v>
      </c>
      <c r="N64" s="142">
        <v>0</v>
      </c>
      <c r="O64" s="142">
        <v>0</v>
      </c>
      <c r="P64" s="142"/>
      <c r="R64" s="3"/>
    </row>
    <row r="65" spans="2:18" ht="12.75" customHeight="1">
      <c r="B65" s="38"/>
      <c r="C65" s="257"/>
      <c r="D65" s="232"/>
      <c r="E65" s="232"/>
      <c r="F65" s="232"/>
      <c r="G65" s="232"/>
      <c r="H65" s="141"/>
      <c r="I65" s="214"/>
      <c r="J65" s="232"/>
      <c r="K65" s="232"/>
      <c r="L65" s="142"/>
      <c r="M65" s="142"/>
      <c r="N65" s="142"/>
      <c r="O65" s="142"/>
      <c r="P65" s="142"/>
      <c r="R65" s="3"/>
    </row>
    <row r="66" spans="2:18" ht="12.75" customHeight="1">
      <c r="B66" s="147" t="s">
        <v>266</v>
      </c>
      <c r="C66" s="139">
        <v>-2189</v>
      </c>
      <c r="D66" s="193">
        <v>-624</v>
      </c>
      <c r="E66" s="193">
        <v>-239</v>
      </c>
      <c r="F66" s="193">
        <v>-67</v>
      </c>
      <c r="G66" s="193">
        <v>-172</v>
      </c>
      <c r="H66" s="139">
        <v>286</v>
      </c>
      <c r="I66" s="215">
        <v>363</v>
      </c>
      <c r="J66" s="193">
        <v>283</v>
      </c>
      <c r="K66" s="193">
        <v>68</v>
      </c>
      <c r="L66" s="193">
        <v>215</v>
      </c>
      <c r="M66" s="140">
        <v>-97</v>
      </c>
      <c r="N66" s="140">
        <v>-78</v>
      </c>
      <c r="O66" s="140">
        <v>-107</v>
      </c>
      <c r="P66" s="140">
        <v>-94</v>
      </c>
      <c r="R66" s="3"/>
    </row>
    <row r="67" spans="2:18" s="19" customFormat="1" ht="12.75" customHeight="1">
      <c r="B67" s="293" t="s">
        <v>245</v>
      </c>
      <c r="C67" s="304">
        <v>-66</v>
      </c>
      <c r="D67" s="305">
        <v>-7</v>
      </c>
      <c r="E67" s="305">
        <v>19</v>
      </c>
      <c r="F67" s="305">
        <v>22</v>
      </c>
      <c r="G67" s="305">
        <v>-3</v>
      </c>
      <c r="H67" s="304">
        <v>-107</v>
      </c>
      <c r="I67" s="306">
        <v>-103</v>
      </c>
      <c r="J67" s="305">
        <v>-103</v>
      </c>
      <c r="K67" s="305">
        <v>-20</v>
      </c>
      <c r="L67" s="305">
        <v>-83</v>
      </c>
      <c r="M67" s="305">
        <v>-271</v>
      </c>
      <c r="N67" s="305">
        <v>-250</v>
      </c>
      <c r="O67" s="305">
        <v>-160</v>
      </c>
      <c r="P67" s="305">
        <v>-94</v>
      </c>
      <c r="R67" s="191"/>
    </row>
    <row r="68" spans="2:18" s="19" customFormat="1" ht="12.75" customHeight="1">
      <c r="B68" s="293" t="s">
        <v>246</v>
      </c>
      <c r="C68" s="304"/>
      <c r="D68" s="305"/>
      <c r="E68" s="305"/>
      <c r="F68" s="305"/>
      <c r="G68" s="305">
        <v>0</v>
      </c>
      <c r="H68" s="304"/>
      <c r="I68" s="306"/>
      <c r="J68" s="305"/>
      <c r="K68" s="305">
        <v>0</v>
      </c>
      <c r="L68" s="305"/>
      <c r="M68" s="305"/>
      <c r="N68" s="305"/>
      <c r="O68" s="305"/>
      <c r="P68" s="305"/>
      <c r="R68" s="191"/>
    </row>
    <row r="69" spans="2:18" s="19" customFormat="1" ht="12.75" customHeight="1">
      <c r="B69" s="294" t="s">
        <v>251</v>
      </c>
      <c r="C69" s="304"/>
      <c r="D69" s="305"/>
      <c r="E69" s="305"/>
      <c r="F69" s="305"/>
      <c r="G69" s="305">
        <v>0</v>
      </c>
      <c r="H69" s="304"/>
      <c r="I69" s="306"/>
      <c r="J69" s="305"/>
      <c r="K69" s="305">
        <v>0</v>
      </c>
      <c r="L69" s="305"/>
      <c r="M69" s="305"/>
      <c r="N69" s="305"/>
      <c r="O69" s="305"/>
      <c r="P69" s="305"/>
      <c r="R69" s="191"/>
    </row>
    <row r="70" spans="2:18" s="19" customFormat="1" ht="12.75" customHeight="1">
      <c r="B70" s="293" t="s">
        <v>247</v>
      </c>
      <c r="C70" s="304">
        <v>-2123</v>
      </c>
      <c r="D70" s="305">
        <v>-617</v>
      </c>
      <c r="E70" s="305">
        <v>-258</v>
      </c>
      <c r="F70" s="305">
        <v>-89</v>
      </c>
      <c r="G70" s="305">
        <v>-169</v>
      </c>
      <c r="H70" s="304">
        <v>393</v>
      </c>
      <c r="I70" s="306">
        <v>466</v>
      </c>
      <c r="J70" s="305">
        <v>386</v>
      </c>
      <c r="K70" s="305">
        <v>88</v>
      </c>
      <c r="L70" s="305">
        <v>298</v>
      </c>
      <c r="M70" s="305">
        <v>174</v>
      </c>
      <c r="N70" s="305">
        <v>173</v>
      </c>
      <c r="O70" s="305">
        <v>53</v>
      </c>
      <c r="P70" s="305">
        <v>0</v>
      </c>
      <c r="R70" s="191"/>
    </row>
    <row r="71" spans="2:18" s="19" customFormat="1" ht="12.75" customHeight="1">
      <c r="B71" s="293" t="s">
        <v>248</v>
      </c>
      <c r="C71" s="304"/>
      <c r="D71" s="305"/>
      <c r="E71" s="305"/>
      <c r="F71" s="305"/>
      <c r="G71" s="305"/>
      <c r="H71" s="304"/>
      <c r="I71" s="306"/>
      <c r="J71" s="305"/>
      <c r="K71" s="305">
        <v>0</v>
      </c>
      <c r="L71" s="305"/>
      <c r="M71" s="305"/>
      <c r="N71" s="305"/>
      <c r="O71" s="305"/>
      <c r="P71" s="305"/>
      <c r="R71" s="191"/>
    </row>
    <row r="72" spans="2:18" s="19" customFormat="1" ht="12.75" customHeight="1">
      <c r="B72" s="293" t="s">
        <v>249</v>
      </c>
      <c r="C72" s="304"/>
      <c r="D72" s="305"/>
      <c r="E72" s="305"/>
      <c r="F72" s="305"/>
      <c r="G72" s="305"/>
      <c r="H72" s="304"/>
      <c r="I72" s="306"/>
      <c r="J72" s="305"/>
      <c r="K72" s="305">
        <v>0</v>
      </c>
      <c r="L72" s="305"/>
      <c r="M72" s="305"/>
      <c r="N72" s="305"/>
      <c r="O72" s="305"/>
      <c r="P72" s="305"/>
      <c r="R72" s="191"/>
    </row>
    <row r="73" spans="2:18" s="19" customFormat="1" ht="12.75" customHeight="1">
      <c r="B73" s="293" t="s">
        <v>250</v>
      </c>
      <c r="C73" s="304"/>
      <c r="D73" s="305"/>
      <c r="E73" s="305"/>
      <c r="F73" s="305"/>
      <c r="G73" s="305"/>
      <c r="H73" s="304"/>
      <c r="I73" s="306"/>
      <c r="J73" s="305"/>
      <c r="K73" s="305"/>
      <c r="L73" s="305"/>
      <c r="M73" s="305"/>
      <c r="N73" s="305"/>
      <c r="O73" s="305"/>
      <c r="P73" s="305"/>
      <c r="R73" s="191"/>
    </row>
    <row r="74" spans="2:18" s="19" customFormat="1" ht="12.75" customHeight="1">
      <c r="B74" s="67"/>
      <c r="C74" s="67"/>
      <c r="D74" s="67"/>
      <c r="E74" s="67"/>
      <c r="F74" s="67"/>
      <c r="G74" s="67"/>
      <c r="H74" s="67"/>
      <c r="I74" s="67"/>
      <c r="J74" s="67"/>
      <c r="K74" s="67"/>
      <c r="L74" s="67"/>
      <c r="M74" s="67"/>
      <c r="N74" s="67"/>
      <c r="R74" s="191"/>
    </row>
    <row r="75" spans="2:18" ht="33.75">
      <c r="B75" s="190" t="s">
        <v>349</v>
      </c>
      <c r="C75" s="67"/>
      <c r="D75" s="67"/>
      <c r="E75" s="67"/>
      <c r="F75" s="67"/>
      <c r="G75" s="67"/>
      <c r="H75" s="67"/>
      <c r="I75" s="67"/>
      <c r="J75" s="67"/>
      <c r="K75" s="67"/>
      <c r="L75" s="67"/>
      <c r="M75" s="67"/>
      <c r="N75" s="67"/>
      <c r="R75" s="3"/>
    </row>
    <row r="76" spans="2:18" ht="62.25" customHeight="1">
      <c r="B76" s="190" t="s">
        <v>350</v>
      </c>
      <c r="C76" s="190"/>
      <c r="D76" s="190"/>
      <c r="E76" s="258"/>
      <c r="F76" s="190"/>
      <c r="G76" s="190"/>
      <c r="H76" s="190"/>
      <c r="I76" s="190"/>
      <c r="J76" s="108"/>
      <c r="K76" s="108"/>
      <c r="L76" s="190"/>
      <c r="O76" s="67"/>
      <c r="P76" s="67"/>
      <c r="R76" s="3"/>
    </row>
    <row r="77" spans="2:18" ht="22.5">
      <c r="B77" s="190" t="s">
        <v>351</v>
      </c>
      <c r="C77" s="190"/>
      <c r="D77" s="190"/>
      <c r="E77" s="259"/>
      <c r="F77" s="190"/>
      <c r="G77" s="190"/>
      <c r="H77" s="190"/>
      <c r="I77" s="190"/>
      <c r="J77" s="108"/>
      <c r="K77" s="108"/>
      <c r="L77" s="190"/>
      <c r="O77" s="67"/>
      <c r="P77" s="67"/>
      <c r="R77" s="3"/>
    </row>
    <row r="78" spans="2:18" s="108" customFormat="1" ht="30.75" customHeight="1">
      <c r="B78" s="190" t="s">
        <v>352</v>
      </c>
      <c r="C78" s="190"/>
      <c r="D78" s="190"/>
      <c r="E78" s="211"/>
      <c r="F78" s="211"/>
      <c r="G78" s="211"/>
      <c r="H78" s="211"/>
      <c r="I78" s="211"/>
      <c r="J78" s="128"/>
      <c r="K78" s="128"/>
      <c r="L78" s="211"/>
      <c r="M78" s="128"/>
      <c r="N78" s="128"/>
      <c r="R78" s="109"/>
    </row>
    <row r="79" spans="2:18" s="108" customFormat="1" ht="29.25" customHeight="1">
      <c r="B79" s="190" t="s">
        <v>353</v>
      </c>
      <c r="C79" s="190"/>
      <c r="D79" s="190"/>
      <c r="E79" s="190"/>
      <c r="F79" s="190"/>
      <c r="G79" s="190"/>
      <c r="H79" s="190"/>
      <c r="I79" s="190"/>
      <c r="J79" s="196"/>
      <c r="K79" s="196"/>
      <c r="L79" s="190"/>
      <c r="M79" s="194"/>
      <c r="N79" s="194"/>
      <c r="O79" s="195"/>
      <c r="P79" s="109"/>
      <c r="R79" s="109"/>
    </row>
    <row r="80" spans="2:18" ht="12.75">
      <c r="B80" s="190"/>
      <c r="C80" s="190"/>
      <c r="D80" s="190"/>
      <c r="E80" s="190"/>
      <c r="F80" s="108"/>
      <c r="G80" s="108"/>
      <c r="J80" s="108"/>
      <c r="K80" s="108"/>
      <c r="L80" s="108"/>
      <c r="R80" s="3"/>
    </row>
    <row r="81" spans="1:18" ht="12.75">
      <c r="A81" s="1">
        <v>-204</v>
      </c>
      <c r="B81" s="108"/>
      <c r="C81" s="108"/>
      <c r="D81" s="108"/>
      <c r="E81" s="108"/>
      <c r="F81" s="108"/>
      <c r="G81" s="108"/>
      <c r="J81" s="108"/>
      <c r="K81" s="108"/>
      <c r="L81" s="108"/>
      <c r="R81" s="3"/>
    </row>
    <row r="82" spans="2:11" ht="22.5">
      <c r="B82" s="190" t="s">
        <v>252</v>
      </c>
      <c r="E82" s="108"/>
      <c r="F82" s="241"/>
      <c r="G82" s="241"/>
      <c r="J82" s="190"/>
      <c r="K82" s="190"/>
    </row>
    <row r="83" spans="5:11" ht="12.75">
      <c r="E83" s="108"/>
      <c r="F83" s="108"/>
      <c r="G83" s="108"/>
      <c r="J83" s="108"/>
      <c r="K83" s="108"/>
    </row>
    <row r="84" spans="5:18" ht="12.75">
      <c r="E84" s="108"/>
      <c r="F84" s="108"/>
      <c r="G84" s="108"/>
      <c r="J84" s="108"/>
      <c r="K84" s="108"/>
      <c r="R84" s="3"/>
    </row>
    <row r="85" spans="5:11" ht="12" customHeight="1">
      <c r="E85" s="108"/>
      <c r="F85" s="108"/>
      <c r="G85" s="108"/>
      <c r="J85" s="108"/>
      <c r="K85" s="108"/>
    </row>
    <row r="86" spans="5:11" ht="12.75">
      <c r="E86" s="108"/>
      <c r="F86" s="108"/>
      <c r="G86" s="108"/>
      <c r="J86" s="108"/>
      <c r="K86" s="108"/>
    </row>
    <row r="87" spans="5:16" ht="12.75" customHeight="1">
      <c r="E87" s="108"/>
      <c r="F87" s="108"/>
      <c r="G87" s="108"/>
      <c r="J87" s="108"/>
      <c r="K87" s="108"/>
      <c r="P87" s="107"/>
    </row>
    <row r="88" spans="5:11" ht="12.75">
      <c r="E88" s="108"/>
      <c r="F88" s="108"/>
      <c r="G88" s="108"/>
      <c r="J88" s="108"/>
      <c r="K88" s="108"/>
    </row>
    <row r="89" spans="5:11" ht="12.75">
      <c r="E89" s="108"/>
      <c r="F89" s="108"/>
      <c r="G89" s="108"/>
      <c r="J89" s="108"/>
      <c r="K89" s="108"/>
    </row>
    <row r="90" spans="5:11" ht="12.75">
      <c r="E90" s="108"/>
      <c r="F90" s="108"/>
      <c r="G90" s="108"/>
      <c r="J90" s="108"/>
      <c r="K90" s="108"/>
    </row>
    <row r="91" spans="5:11" ht="12.75">
      <c r="E91" s="108"/>
      <c r="F91" s="108"/>
      <c r="G91" s="108"/>
      <c r="J91" s="108"/>
      <c r="K91" s="108"/>
    </row>
    <row r="92" spans="5:11" ht="12.75">
      <c r="E92" s="108"/>
      <c r="F92" s="108"/>
      <c r="G92" s="108"/>
      <c r="J92" s="108"/>
      <c r="K92" s="108"/>
    </row>
    <row r="93" spans="5:11" ht="12.75">
      <c r="E93" s="108"/>
      <c r="F93" s="108"/>
      <c r="G93" s="108"/>
      <c r="J93" s="108"/>
      <c r="K93" s="108"/>
    </row>
    <row r="94" spans="5:11" ht="12.75">
      <c r="E94" s="108"/>
      <c r="F94" s="108"/>
      <c r="G94" s="108"/>
      <c r="J94" s="108"/>
      <c r="K94" s="108"/>
    </row>
    <row r="95" spans="5:11" ht="12.75">
      <c r="E95" s="108"/>
      <c r="F95" s="108"/>
      <c r="G95" s="108"/>
      <c r="J95" s="108"/>
      <c r="K95" s="108"/>
    </row>
    <row r="96" spans="5:11" ht="12.75">
      <c r="E96" s="108"/>
      <c r="F96" s="108"/>
      <c r="G96" s="108"/>
      <c r="J96" s="108"/>
      <c r="K96" s="108"/>
    </row>
    <row r="97" spans="5:11" ht="12.75">
      <c r="E97" s="108"/>
      <c r="F97" s="108"/>
      <c r="G97" s="108"/>
      <c r="J97" s="108"/>
      <c r="K97" s="108"/>
    </row>
    <row r="98" spans="6:11" ht="12.75">
      <c r="F98" s="108"/>
      <c r="G98" s="108"/>
      <c r="J98" s="108"/>
      <c r="K98" s="108"/>
    </row>
    <row r="99" spans="6:11" ht="12.75">
      <c r="F99" s="108"/>
      <c r="G99" s="108"/>
      <c r="J99" s="108"/>
      <c r="K99" s="108"/>
    </row>
    <row r="100" spans="10:11" ht="12.75">
      <c r="J100" s="108"/>
      <c r="K100" s="108"/>
    </row>
    <row r="101" spans="10:11" ht="12.75">
      <c r="J101" s="108"/>
      <c r="K101" s="108"/>
    </row>
    <row r="104" ht="12.75">
      <c r="P104" s="140"/>
    </row>
    <row r="105" ht="12.75">
      <c r="P105" s="140"/>
    </row>
  </sheetData>
  <sheetProtection/>
  <mergeCells count="28">
    <mergeCell ref="P67:P69"/>
    <mergeCell ref="O70:O73"/>
    <mergeCell ref="P70:P73"/>
    <mergeCell ref="M70:M73"/>
    <mergeCell ref="G67:G69"/>
    <mergeCell ref="F67:F69"/>
    <mergeCell ref="F70:F73"/>
    <mergeCell ref="K67:K69"/>
    <mergeCell ref="K70:K73"/>
    <mergeCell ref="M67:M69"/>
    <mergeCell ref="O67:O69"/>
    <mergeCell ref="N67:N69"/>
    <mergeCell ref="D67:D69"/>
    <mergeCell ref="D70:D73"/>
    <mergeCell ref="I70:I73"/>
    <mergeCell ref="J70:J73"/>
    <mergeCell ref="L70:L73"/>
    <mergeCell ref="N70:N73"/>
    <mergeCell ref="J67:J69"/>
    <mergeCell ref="L67:L69"/>
    <mergeCell ref="C67:C69"/>
    <mergeCell ref="C70:C73"/>
    <mergeCell ref="E67:E69"/>
    <mergeCell ref="E70:E73"/>
    <mergeCell ref="H67:H69"/>
    <mergeCell ref="I67:I69"/>
    <mergeCell ref="G70:G73"/>
    <mergeCell ref="H70:H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B1:AI111"/>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98.28125" style="1" customWidth="1"/>
    <col min="3" max="4" width="20.7109375" style="1" customWidth="1"/>
    <col min="5" max="6" width="20.7109375" style="2" customWidth="1"/>
    <col min="7" max="9" width="20.7109375" style="1" customWidth="1"/>
    <col min="10" max="10" width="13.71093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105</v>
      </c>
    </row>
    <row r="2" spans="2:17" ht="15.75" customHeight="1">
      <c r="B2" s="34"/>
      <c r="C2" s="34"/>
      <c r="D2" s="34"/>
      <c r="E2" s="34"/>
      <c r="F2" s="34"/>
      <c r="G2" s="34"/>
      <c r="H2" s="35"/>
      <c r="I2" s="62"/>
      <c r="J2" s="6"/>
      <c r="K2" s="34"/>
      <c r="L2" s="34"/>
      <c r="M2" s="34"/>
      <c r="N2" s="34"/>
      <c r="O2" s="34"/>
      <c r="P2" s="35"/>
      <c r="Q2" s="35"/>
    </row>
    <row r="3" ht="12.75">
      <c r="B3" s="2"/>
    </row>
    <row r="4" spans="2:22" ht="75.75" customHeight="1">
      <c r="B4" s="69" t="s">
        <v>267</v>
      </c>
      <c r="C4" s="115" t="s">
        <v>285</v>
      </c>
      <c r="D4" s="115" t="s">
        <v>286</v>
      </c>
      <c r="E4" s="115" t="s">
        <v>287</v>
      </c>
      <c r="F4" s="115" t="s">
        <v>288</v>
      </c>
      <c r="G4" s="158" t="s">
        <v>289</v>
      </c>
      <c r="H4" s="158" t="s">
        <v>290</v>
      </c>
      <c r="I4" s="297" t="s">
        <v>227</v>
      </c>
      <c r="J4" s="72" t="s">
        <v>291</v>
      </c>
      <c r="K4" s="115" t="s">
        <v>285</v>
      </c>
      <c r="L4" s="115" t="s">
        <v>286</v>
      </c>
      <c r="M4" s="115" t="s">
        <v>287</v>
      </c>
      <c r="N4" s="115" t="s">
        <v>288</v>
      </c>
      <c r="O4" s="158" t="s">
        <v>289</v>
      </c>
      <c r="P4" s="158" t="s">
        <v>290</v>
      </c>
      <c r="Q4" s="297" t="s">
        <v>227</v>
      </c>
      <c r="R4" s="3"/>
      <c r="S4" s="3"/>
      <c r="T4" s="3"/>
      <c r="U4" s="3"/>
      <c r="V4" s="3"/>
    </row>
    <row r="5" spans="2:22" ht="12" customHeight="1">
      <c r="B5" s="67"/>
      <c r="C5" s="295" t="s">
        <v>100</v>
      </c>
      <c r="D5" s="295" t="s">
        <v>100</v>
      </c>
      <c r="E5" s="295" t="s">
        <v>100</v>
      </c>
      <c r="F5" s="295" t="s">
        <v>100</v>
      </c>
      <c r="G5" s="295" t="s">
        <v>100</v>
      </c>
      <c r="H5" s="295" t="s">
        <v>100</v>
      </c>
      <c r="I5" s="296" t="s">
        <v>100</v>
      </c>
      <c r="J5" s="43"/>
      <c r="K5" s="97" t="s">
        <v>228</v>
      </c>
      <c r="L5" s="97" t="s">
        <v>228</v>
      </c>
      <c r="M5" s="97" t="s">
        <v>228</v>
      </c>
      <c r="N5" s="97" t="s">
        <v>228</v>
      </c>
      <c r="O5" s="97" t="s">
        <v>228</v>
      </c>
      <c r="P5" s="97" t="s">
        <v>228</v>
      </c>
      <c r="Q5" s="99" t="s">
        <v>228</v>
      </c>
      <c r="R5" s="3"/>
      <c r="S5" s="3"/>
      <c r="T5" s="3"/>
      <c r="U5" s="3"/>
      <c r="V5" s="3"/>
    </row>
    <row r="6" spans="2:22" ht="12" customHeight="1" thickBot="1">
      <c r="B6" s="100"/>
      <c r="C6" s="103"/>
      <c r="D6" s="103"/>
      <c r="E6" s="103"/>
      <c r="F6" s="103"/>
      <c r="G6" s="103"/>
      <c r="H6" s="203"/>
      <c r="I6" s="99"/>
      <c r="J6" s="43"/>
      <c r="K6" s="103"/>
      <c r="L6" s="103"/>
      <c r="M6" s="103"/>
      <c r="N6" s="103"/>
      <c r="O6" s="103"/>
      <c r="P6" s="103"/>
      <c r="Q6" s="101"/>
      <c r="R6" s="3"/>
      <c r="S6" s="3"/>
      <c r="T6" s="3"/>
      <c r="U6" s="3"/>
      <c r="V6" s="3"/>
    </row>
    <row r="7" spans="2:17" ht="15.75" customHeight="1">
      <c r="B7" s="80" t="s">
        <v>271</v>
      </c>
      <c r="C7" s="44"/>
      <c r="D7" s="44"/>
      <c r="E7" s="44"/>
      <c r="F7" s="44"/>
      <c r="G7" s="44"/>
      <c r="H7" s="44"/>
      <c r="I7" s="204"/>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272</v>
      </c>
      <c r="C8" s="146">
        <v>4354</v>
      </c>
      <c r="D8" s="146">
        <v>57807</v>
      </c>
      <c r="E8" s="146">
        <v>5304</v>
      </c>
      <c r="F8" s="146">
        <v>2381</v>
      </c>
      <c r="G8" s="146">
        <v>118</v>
      </c>
      <c r="H8" s="146">
        <v>0</v>
      </c>
      <c r="I8" s="41">
        <v>69964</v>
      </c>
      <c r="J8" s="44"/>
      <c r="K8" s="93">
        <f aca="true" t="shared" si="0" ref="K8:K25">_xlfn.IFERROR(C8/C35-1,"")</f>
        <v>0.5809731299927379</v>
      </c>
      <c r="L8" s="93">
        <f aca="true" t="shared" si="1" ref="L8:Q21">_xlfn.IFERROR(D8/D35-1,"")</f>
        <v>0.9365829145728644</v>
      </c>
      <c r="M8" s="93">
        <f t="shared" si="1"/>
        <v>0.15229198348902884</v>
      </c>
      <c r="N8" s="93">
        <f t="shared" si="1"/>
        <v>0.2912147505422993</v>
      </c>
      <c r="O8" s="93">
        <f t="shared" si="1"/>
        <v>-0.1917808219178082</v>
      </c>
      <c r="P8" s="93">
        <f t="shared" si="1"/>
      </c>
      <c r="Q8" s="94">
        <f t="shared" si="1"/>
        <v>0.7849325203459447</v>
      </c>
    </row>
    <row r="9" spans="2:17" ht="15.75" customHeight="1">
      <c r="B9" s="38" t="s">
        <v>273</v>
      </c>
      <c r="C9" s="146">
        <v>11536</v>
      </c>
      <c r="D9" s="146">
        <v>2140</v>
      </c>
      <c r="E9" s="146">
        <v>109</v>
      </c>
      <c r="F9" s="146">
        <v>1042</v>
      </c>
      <c r="G9" s="146">
        <v>438</v>
      </c>
      <c r="H9" s="146">
        <v>-15265</v>
      </c>
      <c r="I9" s="41">
        <v>0</v>
      </c>
      <c r="J9" s="44"/>
      <c r="K9" s="93">
        <f t="shared" si="0"/>
        <v>5.208826695371367</v>
      </c>
      <c r="L9" s="93">
        <f t="shared" si="1"/>
        <v>1.698612862547289</v>
      </c>
      <c r="M9" s="93">
        <f t="shared" si="1"/>
        <v>0.345679012345679</v>
      </c>
      <c r="N9" s="93">
        <f t="shared" si="1"/>
        <v>0.12163616792249732</v>
      </c>
      <c r="O9" s="93">
        <f t="shared" si="1"/>
        <v>0.29585798816568043</v>
      </c>
      <c r="P9" s="93">
        <f t="shared" si="1"/>
        <v>2.817204301075269</v>
      </c>
      <c r="Q9" s="94">
        <f t="shared" si="1"/>
      </c>
    </row>
    <row r="10" spans="2:17" ht="15.75" customHeight="1" thickBot="1">
      <c r="B10" s="74" t="s">
        <v>274</v>
      </c>
      <c r="C10" s="197">
        <v>15890</v>
      </c>
      <c r="D10" s="197">
        <v>59947</v>
      </c>
      <c r="E10" s="197">
        <v>5413</v>
      </c>
      <c r="F10" s="197">
        <v>3423</v>
      </c>
      <c r="G10" s="197">
        <v>556</v>
      </c>
      <c r="H10" s="197">
        <v>-15265</v>
      </c>
      <c r="I10" s="75">
        <v>69964</v>
      </c>
      <c r="J10" s="44"/>
      <c r="K10" s="152">
        <f t="shared" si="0"/>
        <v>2.4453599306157847</v>
      </c>
      <c r="L10" s="152">
        <f t="shared" si="1"/>
        <v>0.956303234017557</v>
      </c>
      <c r="M10" s="152">
        <f t="shared" si="1"/>
        <v>0.15563620836891556</v>
      </c>
      <c r="N10" s="152">
        <f t="shared" si="1"/>
        <v>0.23440317345834827</v>
      </c>
      <c r="O10" s="152">
        <f t="shared" si="1"/>
        <v>0.14876033057851235</v>
      </c>
      <c r="P10" s="152">
        <f t="shared" si="1"/>
        <v>2.817204301075269</v>
      </c>
      <c r="Q10" s="153">
        <f t="shared" si="1"/>
        <v>0.7849325203459447</v>
      </c>
    </row>
    <row r="11" spans="2:17" ht="15.75" customHeight="1">
      <c r="B11" s="38" t="s">
        <v>92</v>
      </c>
      <c r="C11" s="44">
        <v>-1452</v>
      </c>
      <c r="D11" s="44">
        <v>-211</v>
      </c>
      <c r="E11" s="44">
        <v>-1218</v>
      </c>
      <c r="F11" s="44">
        <v>-1079</v>
      </c>
      <c r="G11" s="44">
        <v>-71</v>
      </c>
      <c r="H11" s="44">
        <v>0</v>
      </c>
      <c r="I11" s="41">
        <v>-4031</v>
      </c>
      <c r="J11" s="44"/>
      <c r="K11" s="93">
        <f t="shared" si="0"/>
        <v>0.16346153846153855</v>
      </c>
      <c r="L11" s="93">
        <f t="shared" si="1"/>
        <v>-0.053811659192825156</v>
      </c>
      <c r="M11" s="93">
        <f t="shared" si="1"/>
        <v>0.11334552102376594</v>
      </c>
      <c r="N11" s="93">
        <f t="shared" si="1"/>
        <v>0.35723270440251564</v>
      </c>
      <c r="O11" s="93">
        <f t="shared" si="1"/>
        <v>0.109375</v>
      </c>
      <c r="P11" s="93">
        <f t="shared" si="1"/>
      </c>
      <c r="Q11" s="94">
        <f t="shared" si="1"/>
        <v>0.1772780373831775</v>
      </c>
    </row>
    <row r="12" spans="2:17" ht="15.75" customHeight="1">
      <c r="B12" s="38" t="s">
        <v>275</v>
      </c>
      <c r="C12" s="44">
        <v>-455</v>
      </c>
      <c r="D12" s="44">
        <v>-58961</v>
      </c>
      <c r="E12" s="44">
        <v>-221</v>
      </c>
      <c r="F12" s="44">
        <v>-1636</v>
      </c>
      <c r="G12" s="44">
        <v>-51.419155258470994</v>
      </c>
      <c r="H12" s="44">
        <v>13399.4538919259</v>
      </c>
      <c r="I12" s="41">
        <v>-47924.965263332575</v>
      </c>
      <c r="J12" s="44"/>
      <c r="K12" s="93">
        <f t="shared" si="0"/>
        <v>0.4536741214057507</v>
      </c>
      <c r="L12" s="93">
        <f t="shared" si="1"/>
        <v>2.0237960921072875</v>
      </c>
      <c r="M12" s="93">
        <f t="shared" si="1"/>
        <v>2.0694444444444446</v>
      </c>
      <c r="N12" s="93">
        <f t="shared" si="1"/>
        <v>0.4030874785591767</v>
      </c>
      <c r="O12" s="93">
        <f t="shared" si="1"/>
        <v>-0.07867798595461528</v>
      </c>
      <c r="P12" s="93">
        <f t="shared" si="1"/>
        <v>3.484237381376012</v>
      </c>
      <c r="Q12" s="94">
        <f t="shared" si="1"/>
        <v>1.6452032963917032</v>
      </c>
    </row>
    <row r="13" spans="2:35" ht="15.75" customHeight="1">
      <c r="B13" s="38" t="s">
        <v>276</v>
      </c>
      <c r="C13" s="44">
        <v>-928</v>
      </c>
      <c r="D13" s="44">
        <v>-431</v>
      </c>
      <c r="E13" s="44">
        <v>-1566</v>
      </c>
      <c r="F13" s="44">
        <v>-238</v>
      </c>
      <c r="G13" s="44">
        <v>-318.701501594184</v>
      </c>
      <c r="H13" s="44">
        <v>1.9602033600000002</v>
      </c>
      <c r="I13" s="41">
        <v>-3479.741298234184</v>
      </c>
      <c r="J13" s="44"/>
      <c r="K13" s="93">
        <f t="shared" si="0"/>
        <v>0.01978021978021971</v>
      </c>
      <c r="L13" s="93">
        <f t="shared" si="1"/>
        <v>-0.0226757369614512</v>
      </c>
      <c r="M13" s="93">
        <f t="shared" si="1"/>
        <v>0.047491638795986724</v>
      </c>
      <c r="N13" s="93">
        <f t="shared" si="1"/>
        <v>0.017094017094017033</v>
      </c>
      <c r="O13" s="93">
        <f t="shared" si="1"/>
        <v>0.05759682025204116</v>
      </c>
      <c r="P13" s="93">
        <f t="shared" si="1"/>
        <v>5.333735526896294</v>
      </c>
      <c r="Q13" s="94">
        <f t="shared" si="1"/>
        <v>0.029193954291948154</v>
      </c>
      <c r="R13" s="3"/>
      <c r="S13" s="3"/>
      <c r="T13" s="3"/>
      <c r="U13" s="3"/>
      <c r="V13" s="3"/>
      <c r="AI13" s="3"/>
    </row>
    <row r="14" spans="2:35" ht="15.75" customHeight="1">
      <c r="B14" s="38" t="s">
        <v>277</v>
      </c>
      <c r="C14" s="44">
        <v>-852</v>
      </c>
      <c r="D14" s="44">
        <v>-805</v>
      </c>
      <c r="E14" s="44">
        <v>-244</v>
      </c>
      <c r="F14" s="44">
        <v>-244</v>
      </c>
      <c r="G14" s="44">
        <v>-279.263802752927</v>
      </c>
      <c r="H14" s="44">
        <v>311.296358416852</v>
      </c>
      <c r="I14" s="41">
        <v>-2112.967444336075</v>
      </c>
      <c r="J14" s="44"/>
      <c r="K14" s="93">
        <f t="shared" si="0"/>
        <v>0.3786407766990292</v>
      </c>
      <c r="L14" s="93">
        <f t="shared" si="1"/>
        <v>-0.02305825242718451</v>
      </c>
      <c r="M14" s="93">
        <f t="shared" si="1"/>
        <v>0.047210300429184615</v>
      </c>
      <c r="N14" s="93">
        <f t="shared" si="1"/>
        <v>0.1787439613526569</v>
      </c>
      <c r="O14" s="93">
        <f t="shared" si="1"/>
        <v>0.10143163865935212</v>
      </c>
      <c r="P14" s="93">
        <f t="shared" si="1"/>
        <v>0.2541126397249369</v>
      </c>
      <c r="Q14" s="94">
        <f t="shared" si="1"/>
        <v>0.11955628628944437</v>
      </c>
      <c r="AI14" s="3"/>
    </row>
    <row r="15" spans="2:35" ht="15.75" customHeight="1">
      <c r="B15" s="38" t="s">
        <v>85</v>
      </c>
      <c r="C15" s="44">
        <v>-290</v>
      </c>
      <c r="D15" s="44">
        <v>-185</v>
      </c>
      <c r="E15" s="44">
        <v>-684</v>
      </c>
      <c r="F15" s="44">
        <v>0</v>
      </c>
      <c r="G15" s="44">
        <v>-0.03210768</v>
      </c>
      <c r="H15" s="44">
        <v>0</v>
      </c>
      <c r="I15" s="41">
        <v>-1159.03210768</v>
      </c>
      <c r="J15" s="44"/>
      <c r="K15" s="93">
        <f t="shared" si="0"/>
        <v>0.38095238095238093</v>
      </c>
      <c r="L15" s="93">
        <f t="shared" si="1"/>
        <v>0.08187134502923987</v>
      </c>
      <c r="M15" s="93">
        <f t="shared" si="1"/>
        <v>0.025487256371814038</v>
      </c>
      <c r="N15" s="93">
        <f t="shared" si="1"/>
      </c>
      <c r="O15" s="93">
        <f t="shared" si="1"/>
        <v>4.6913575870161734</v>
      </c>
      <c r="P15" s="93">
        <f t="shared" si="1"/>
      </c>
      <c r="Q15" s="94">
        <f t="shared" si="1"/>
        <v>0.10594071425341567</v>
      </c>
      <c r="AI15" s="3"/>
    </row>
    <row r="16" spans="2:35" ht="15.75" customHeight="1">
      <c r="B16" s="38" t="s">
        <v>90</v>
      </c>
      <c r="C16" s="44">
        <v>425</v>
      </c>
      <c r="D16" s="44">
        <v>-1</v>
      </c>
      <c r="E16" s="44">
        <v>-5</v>
      </c>
      <c r="F16" s="44">
        <v>0</v>
      </c>
      <c r="G16" s="44">
        <v>-27.66635073</v>
      </c>
      <c r="H16" s="44">
        <v>0</v>
      </c>
      <c r="I16" s="41">
        <v>391.33364927</v>
      </c>
      <c r="J16" s="44"/>
      <c r="K16" s="93">
        <f t="shared" si="0"/>
        <v>-1.2525252525252526</v>
      </c>
      <c r="L16" s="93">
        <f t="shared" si="1"/>
        <v>-0.8</v>
      </c>
      <c r="M16" s="93">
        <f t="shared" si="1"/>
        <v>0</v>
      </c>
      <c r="N16" s="93">
        <f t="shared" si="1"/>
        <v>-1</v>
      </c>
      <c r="O16" s="93">
        <f t="shared" si="1"/>
        <v>-0.6815030336848048</v>
      </c>
      <c r="P16" s="93">
        <f t="shared" si="1"/>
      </c>
      <c r="Q16" s="94">
        <f t="shared" si="1"/>
        <v>-1.2190056733035117</v>
      </c>
      <c r="R16" s="3"/>
      <c r="S16" s="3"/>
      <c r="T16" s="3"/>
      <c r="U16" s="3"/>
      <c r="V16" s="3"/>
      <c r="AI16" s="3"/>
    </row>
    <row r="17" spans="2:35" ht="15.75" customHeight="1">
      <c r="B17" s="38" t="s">
        <v>278</v>
      </c>
      <c r="C17" s="44">
        <v>378</v>
      </c>
      <c r="D17" s="44">
        <v>17</v>
      </c>
      <c r="E17" s="44">
        <v>386</v>
      </c>
      <c r="F17" s="44">
        <v>0</v>
      </c>
      <c r="G17" s="44">
        <v>-17.725886717202002</v>
      </c>
      <c r="H17" s="44">
        <v>799.886756970672</v>
      </c>
      <c r="I17" s="41">
        <v>1563.16087025347</v>
      </c>
      <c r="J17" s="44"/>
      <c r="K17" s="93">
        <f t="shared" si="0"/>
        <v>-0.23326572008113589</v>
      </c>
      <c r="L17" s="93">
        <f t="shared" si="1"/>
        <v>-0.3928571428571429</v>
      </c>
      <c r="M17" s="93">
        <f t="shared" si="1"/>
        <v>0.05177111716621252</v>
      </c>
      <c r="N17" s="93">
        <f t="shared" si="1"/>
      </c>
      <c r="O17" s="93">
        <f t="shared" si="1"/>
        <v>-1.5380742390912843</v>
      </c>
      <c r="P17" s="93">
        <f t="shared" si="1"/>
        <v>3.459334861825835</v>
      </c>
      <c r="Q17" s="94">
        <f t="shared" si="1"/>
        <v>0.42064624706846865</v>
      </c>
      <c r="AI17" s="3"/>
    </row>
    <row r="18" spans="2:35" ht="15.75" customHeight="1">
      <c r="B18" s="38" t="s">
        <v>279</v>
      </c>
      <c r="C18" s="44">
        <v>-638</v>
      </c>
      <c r="D18" s="44">
        <v>-1283</v>
      </c>
      <c r="E18" s="44">
        <v>-186</v>
      </c>
      <c r="F18" s="44">
        <v>-171</v>
      </c>
      <c r="G18" s="44">
        <v>15.594526100707867</v>
      </c>
      <c r="H18" s="44">
        <v>614.1750364674754</v>
      </c>
      <c r="I18" s="41">
        <v>-1648.2304374318169</v>
      </c>
      <c r="J18" s="44"/>
      <c r="K18" s="93">
        <f t="shared" si="0"/>
        <v>0.4369369369369369</v>
      </c>
      <c r="L18" s="93">
        <f t="shared" si="1"/>
        <v>7.496688741721854</v>
      </c>
      <c r="M18" s="93">
        <f t="shared" si="1"/>
        <v>-0.5592417061611374</v>
      </c>
      <c r="N18" s="93">
        <f t="shared" si="1"/>
        <v>-0.2532751091703057</v>
      </c>
      <c r="O18" s="93">
        <f t="shared" si="1"/>
        <v>-1.042654101065362</v>
      </c>
      <c r="P18" s="93">
        <f t="shared" si="1"/>
        <v>0.12926127281401212</v>
      </c>
      <c r="Q18" s="94">
        <f t="shared" si="1"/>
        <v>0.5436755992501632</v>
      </c>
      <c r="W18" s="4"/>
      <c r="X18" s="4"/>
      <c r="Y18" s="4"/>
      <c r="Z18" s="4"/>
      <c r="AA18" s="20"/>
      <c r="AB18" s="4"/>
      <c r="AC18" s="4"/>
      <c r="AD18" s="4"/>
      <c r="AE18" s="4"/>
      <c r="AF18" s="21"/>
      <c r="AG18" s="3"/>
      <c r="AH18" s="3"/>
      <c r="AI18" s="3"/>
    </row>
    <row r="19" spans="2:35" ht="15.75" customHeight="1" thickBot="1">
      <c r="B19" s="74" t="s">
        <v>280</v>
      </c>
      <c r="C19" s="77">
        <v>-3812</v>
      </c>
      <c r="D19" s="77">
        <v>-61860</v>
      </c>
      <c r="E19" s="77">
        <v>-3738</v>
      </c>
      <c r="F19" s="77">
        <v>-3368</v>
      </c>
      <c r="G19" s="77">
        <v>-750.214278632076</v>
      </c>
      <c r="H19" s="77">
        <v>15126.7722471409</v>
      </c>
      <c r="I19" s="75">
        <v>-58401.44203149118</v>
      </c>
      <c r="J19" s="44"/>
      <c r="K19" s="152">
        <f t="shared" si="0"/>
        <v>-0.22724508412730593</v>
      </c>
      <c r="L19" s="152">
        <f t="shared" si="1"/>
        <v>1.9061354881142534</v>
      </c>
      <c r="M19" s="152">
        <f t="shared" si="1"/>
        <v>0.03231151615575811</v>
      </c>
      <c r="N19" s="152">
        <f t="shared" si="1"/>
        <v>0.27672479150871876</v>
      </c>
      <c r="O19" s="152">
        <f t="shared" si="1"/>
        <v>-0.3143929082128186</v>
      </c>
      <c r="P19" s="152">
        <f t="shared" si="1"/>
        <v>2.819988473343719</v>
      </c>
      <c r="Q19" s="153">
        <f t="shared" si="1"/>
        <v>0.9721999242794264</v>
      </c>
      <c r="R19" s="3"/>
      <c r="S19" s="3"/>
      <c r="T19" s="3"/>
      <c r="U19" s="3"/>
      <c r="V19" s="3"/>
      <c r="AH19" s="3"/>
      <c r="AI19" s="3"/>
    </row>
    <row r="20" spans="2:35" ht="15.75" customHeight="1" thickBot="1">
      <c r="B20" s="74" t="s">
        <v>91</v>
      </c>
      <c r="C20" s="77">
        <v>13530</v>
      </c>
      <c r="D20" s="77">
        <v>-1702</v>
      </c>
      <c r="E20" s="77">
        <v>2893</v>
      </c>
      <c r="F20" s="77">
        <v>1134</v>
      </c>
      <c r="G20" s="77">
        <v>-123</v>
      </c>
      <c r="H20" s="77">
        <v>-139</v>
      </c>
      <c r="I20" s="75">
        <v>15593</v>
      </c>
      <c r="J20" s="44"/>
      <c r="K20" s="152">
        <f t="shared" si="0"/>
        <v>13.59546925566343</v>
      </c>
      <c r="L20" s="152">
        <f t="shared" si="1"/>
        <v>-1.177661795407098</v>
      </c>
      <c r="M20" s="152">
        <f t="shared" si="1"/>
        <v>0.3412146499768196</v>
      </c>
      <c r="N20" s="152">
        <f t="shared" si="1"/>
        <v>0.2193548387096773</v>
      </c>
      <c r="O20" s="152">
        <f t="shared" si="1"/>
        <v>-0.7747252747252747</v>
      </c>
      <c r="P20" s="152">
        <f t="shared" si="1"/>
        <v>2.5641025641025643</v>
      </c>
      <c r="Q20" s="153">
        <f t="shared" si="1"/>
        <v>0.19863171650395883</v>
      </c>
      <c r="R20" s="3"/>
      <c r="S20" s="3"/>
      <c r="T20" s="3"/>
      <c r="U20" s="3"/>
      <c r="V20" s="3"/>
      <c r="AH20" s="3"/>
      <c r="AI20" s="3"/>
    </row>
    <row r="21" spans="2:35" ht="15.75" customHeight="1" thickBot="1">
      <c r="B21" s="74" t="s">
        <v>93</v>
      </c>
      <c r="C21" s="77">
        <v>12078</v>
      </c>
      <c r="D21" s="77">
        <v>-1913</v>
      </c>
      <c r="E21" s="77">
        <v>1675</v>
      </c>
      <c r="F21" s="77">
        <v>55</v>
      </c>
      <c r="G21" s="77">
        <v>-194</v>
      </c>
      <c r="H21" s="77">
        <v>-139</v>
      </c>
      <c r="I21" s="75">
        <v>11562</v>
      </c>
      <c r="J21" s="44"/>
      <c r="K21" s="152">
        <f t="shared" si="0"/>
        <v>-38.626168224299064</v>
      </c>
      <c r="L21" s="152">
        <f t="shared" si="1"/>
        <v>-1.2044458694025864</v>
      </c>
      <c r="M21" s="152">
        <f t="shared" si="1"/>
        <v>0.5757290686735654</v>
      </c>
      <c r="N21" s="152">
        <f t="shared" si="1"/>
        <v>-0.5925925925925926</v>
      </c>
      <c r="O21" s="152">
        <f t="shared" si="1"/>
        <v>-0.6819672131147541</v>
      </c>
      <c r="P21" s="152">
        <f t="shared" si="1"/>
        <v>2.5641025641025643</v>
      </c>
      <c r="Q21" s="153">
        <f t="shared" si="1"/>
        <v>0.20625978090766828</v>
      </c>
      <c r="AH21" s="3"/>
      <c r="AI21" s="3"/>
    </row>
    <row r="22" spans="2:35" ht="15.75" customHeight="1">
      <c r="B22" s="38" t="s">
        <v>281</v>
      </c>
      <c r="C22" s="179">
        <v>-10</v>
      </c>
      <c r="D22" s="179">
        <v>0</v>
      </c>
      <c r="E22" s="179">
        <v>0</v>
      </c>
      <c r="F22" s="179">
        <v>0</v>
      </c>
      <c r="G22" s="179">
        <v>17</v>
      </c>
      <c r="H22" s="179">
        <v>0</v>
      </c>
      <c r="I22" s="181">
        <v>7</v>
      </c>
      <c r="J22" s="44"/>
      <c r="K22" s="93">
        <f t="shared" si="0"/>
        <v>-0.9835796387520526</v>
      </c>
      <c r="L22" s="93">
        <f aca="true" t="shared" si="2" ref="L22:O25">_xlfn.IFERROR(D22/D49-1,"")</f>
      </c>
      <c r="M22" s="93">
        <f t="shared" si="2"/>
      </c>
      <c r="N22" s="93">
        <f t="shared" si="2"/>
      </c>
      <c r="O22" s="93">
        <f t="shared" si="2"/>
        <v>0.2142857142857142</v>
      </c>
      <c r="P22" s="146">
        <v>0</v>
      </c>
      <c r="Q22" s="94">
        <f>_xlfn.IFERROR(I22/I49-1,"")</f>
        <v>-1.011764705882353</v>
      </c>
      <c r="R22" s="3"/>
      <c r="S22" s="3"/>
      <c r="T22" s="3"/>
      <c r="U22" s="3"/>
      <c r="V22" s="3"/>
      <c r="AI22" s="3"/>
    </row>
    <row r="23" spans="2:35" ht="15.75" customHeight="1">
      <c r="B23" s="38" t="s">
        <v>282</v>
      </c>
      <c r="C23" s="179">
        <v>2113</v>
      </c>
      <c r="D23" s="179">
        <v>50</v>
      </c>
      <c r="E23" s="179">
        <v>3227</v>
      </c>
      <c r="F23" s="179">
        <v>2135</v>
      </c>
      <c r="G23" s="179">
        <v>203</v>
      </c>
      <c r="H23" s="179">
        <v>-169</v>
      </c>
      <c r="I23" s="181">
        <v>7559</v>
      </c>
      <c r="J23" s="44"/>
      <c r="K23" s="93">
        <f t="shared" si="0"/>
        <v>-0.1472962066182405</v>
      </c>
      <c r="L23" s="93">
        <f t="shared" si="2"/>
        <v>-0.019607843137254943</v>
      </c>
      <c r="M23" s="93">
        <f t="shared" si="2"/>
        <v>0.09538357094365235</v>
      </c>
      <c r="N23" s="93">
        <f t="shared" si="2"/>
        <v>1.0065789473684212</v>
      </c>
      <c r="O23" s="93">
        <f t="shared" si="2"/>
        <v>0.6916666666666667</v>
      </c>
      <c r="P23" s="93">
        <f>_xlfn.IFERROR(H23/H50-1,"")</f>
        <v>0.8172043010752688</v>
      </c>
      <c r="Q23" s="94">
        <f>_xlfn.IFERROR(I23/I50-1,"")</f>
        <v>0.15123362777946991</v>
      </c>
      <c r="R23" s="3"/>
      <c r="S23" s="3"/>
      <c r="T23" s="3"/>
      <c r="U23" s="3"/>
      <c r="V23" s="3"/>
      <c r="AI23" s="3"/>
    </row>
    <row r="24" spans="2:35" ht="15.75" customHeight="1">
      <c r="B24" s="137"/>
      <c r="C24" s="180"/>
      <c r="D24" s="180"/>
      <c r="E24" s="180"/>
      <c r="F24" s="180"/>
      <c r="G24" s="180"/>
      <c r="H24" s="180"/>
      <c r="I24" s="181"/>
      <c r="J24" s="44"/>
      <c r="K24" s="93">
        <f t="shared" si="0"/>
      </c>
      <c r="L24" s="93">
        <f t="shared" si="2"/>
      </c>
      <c r="M24" s="93">
        <f t="shared" si="2"/>
      </c>
      <c r="N24" s="93">
        <f t="shared" si="2"/>
      </c>
      <c r="O24" s="93">
        <f t="shared" si="2"/>
      </c>
      <c r="P24" s="93">
        <f>_xlfn.IFERROR(H24/H51-1,"")</f>
      </c>
      <c r="Q24" s="94">
        <f>_xlfn.IFERROR(I24/I51-1,"")</f>
      </c>
      <c r="R24" s="3"/>
      <c r="S24" s="3"/>
      <c r="T24" s="3"/>
      <c r="U24" s="3"/>
      <c r="V24" s="3"/>
      <c r="AI24" s="3"/>
    </row>
    <row r="25" spans="2:35" ht="15.75" customHeight="1">
      <c r="B25" s="205" t="s">
        <v>283</v>
      </c>
      <c r="C25" s="180">
        <v>6386</v>
      </c>
      <c r="D25" s="180">
        <v>2979</v>
      </c>
      <c r="E25" s="180">
        <v>11587</v>
      </c>
      <c r="F25" s="180">
        <v>1811</v>
      </c>
      <c r="G25" s="180">
        <v>1768</v>
      </c>
      <c r="H25" s="180"/>
      <c r="I25" s="181">
        <v>24531</v>
      </c>
      <c r="J25" s="44"/>
      <c r="K25" s="93">
        <f t="shared" si="0"/>
        <v>-0.022650749923477154</v>
      </c>
      <c r="L25" s="93">
        <f t="shared" si="2"/>
        <v>-0.01553205551883674</v>
      </c>
      <c r="M25" s="93">
        <f t="shared" si="2"/>
        <v>0.006077971694017581</v>
      </c>
      <c r="N25" s="93">
        <f t="shared" si="2"/>
        <v>-0.003302146395156802</v>
      </c>
      <c r="O25" s="93">
        <f t="shared" si="2"/>
        <v>0.031505250875145885</v>
      </c>
      <c r="P25" s="146"/>
      <c r="Q25" s="94">
        <f>_xlfn.IFERROR(I25/I52-1,"")</f>
        <v>-0.003129063719115699</v>
      </c>
      <c r="R25" s="3"/>
      <c r="S25" s="3"/>
      <c r="T25" s="3"/>
      <c r="U25" s="3"/>
      <c r="V25" s="3"/>
      <c r="AI25" s="3"/>
    </row>
    <row r="26" spans="2:35" ht="15.75" customHeight="1">
      <c r="B26" s="137"/>
      <c r="C26" s="44"/>
      <c r="D26" s="44"/>
      <c r="E26" s="44"/>
      <c r="F26" s="44"/>
      <c r="G26" s="44"/>
      <c r="H26" s="44"/>
      <c r="I26" s="290"/>
      <c r="J26" s="242"/>
      <c r="K26" s="44"/>
      <c r="L26" s="44"/>
      <c r="M26" s="44"/>
      <c r="N26" s="44"/>
      <c r="O26" s="44"/>
      <c r="P26" s="44"/>
      <c r="Q26" s="44"/>
      <c r="R26" s="3"/>
      <c r="S26" s="3"/>
      <c r="T26" s="3"/>
      <c r="U26" s="3"/>
      <c r="V26" s="3"/>
      <c r="AI26" s="3"/>
    </row>
    <row r="27" spans="2:35" ht="15.75" customHeight="1">
      <c r="B27" s="136"/>
      <c r="C27" s="3"/>
      <c r="D27" s="3"/>
      <c r="E27" s="3"/>
      <c r="F27" s="3"/>
      <c r="G27" s="3"/>
      <c r="H27" s="3"/>
      <c r="I27" s="109"/>
      <c r="J27" s="108"/>
      <c r="K27" s="44"/>
      <c r="L27" s="44"/>
      <c r="M27" s="44"/>
      <c r="N27" s="44"/>
      <c r="O27" s="44"/>
      <c r="P27" s="44"/>
      <c r="Q27" s="44"/>
      <c r="R27" s="3"/>
      <c r="S27" s="3"/>
      <c r="T27" s="3"/>
      <c r="U27" s="3"/>
      <c r="V27" s="3"/>
      <c r="AI27" s="3"/>
    </row>
    <row r="28" spans="2:35" ht="15.75" customHeight="1">
      <c r="B28" s="254" t="s">
        <v>284</v>
      </c>
      <c r="C28" s="3"/>
      <c r="D28" s="3"/>
      <c r="E28" s="3"/>
      <c r="F28" s="3"/>
      <c r="G28" s="3"/>
      <c r="H28" s="3"/>
      <c r="I28" s="109"/>
      <c r="J28" s="108"/>
      <c r="K28" s="44"/>
      <c r="L28" s="44"/>
      <c r="M28" s="44"/>
      <c r="N28" s="44"/>
      <c r="O28" s="44"/>
      <c r="P28" s="44"/>
      <c r="Q28" s="44"/>
      <c r="R28" s="3"/>
      <c r="S28" s="3"/>
      <c r="T28" s="3"/>
      <c r="U28" s="3"/>
      <c r="V28" s="3"/>
      <c r="AI28" s="3"/>
    </row>
    <row r="29" spans="2:35" s="2" customFormat="1" ht="15.75" customHeight="1">
      <c r="B29" s="206"/>
      <c r="C29" s="207"/>
      <c r="D29" s="207"/>
      <c r="E29" s="207"/>
      <c r="F29" s="207"/>
      <c r="G29" s="207"/>
      <c r="H29" s="207"/>
      <c r="I29" s="291"/>
      <c r="J29" s="108"/>
      <c r="K29" s="108"/>
      <c r="L29" s="108"/>
      <c r="M29" s="108"/>
      <c r="N29" s="108"/>
      <c r="O29" s="108"/>
      <c r="P29" s="108"/>
      <c r="Q29" s="44"/>
      <c r="R29" s="1"/>
      <c r="S29" s="1"/>
      <c r="T29" s="1"/>
      <c r="U29" s="1"/>
      <c r="V29" s="1"/>
      <c r="W29" s="1"/>
      <c r="X29" s="1"/>
      <c r="Y29" s="1"/>
      <c r="Z29" s="1"/>
      <c r="AA29" s="1"/>
      <c r="AB29" s="1"/>
      <c r="AC29" s="1"/>
      <c r="AD29" s="1"/>
      <c r="AE29" s="1"/>
      <c r="AF29" s="1"/>
      <c r="AG29" s="1"/>
      <c r="AH29" s="1"/>
      <c r="AI29" s="1"/>
    </row>
    <row r="30" spans="2:35" s="2" customFormat="1" ht="15.75" customHeight="1">
      <c r="B30" s="64"/>
      <c r="C30" s="208"/>
      <c r="D30" s="64"/>
      <c r="E30" s="208"/>
      <c r="F30" s="208"/>
      <c r="G30" s="64"/>
      <c r="H30" s="64"/>
      <c r="I30" s="290"/>
      <c r="J30" s="108"/>
      <c r="K30" s="108"/>
      <c r="L30" s="108"/>
      <c r="M30" s="108"/>
      <c r="N30" s="108"/>
      <c r="O30" s="108"/>
      <c r="P30" s="108"/>
      <c r="Q30" s="44"/>
      <c r="R30" s="1"/>
      <c r="S30" s="1"/>
      <c r="T30" s="1"/>
      <c r="U30" s="1"/>
      <c r="V30" s="1"/>
      <c r="W30" s="1"/>
      <c r="X30" s="1"/>
      <c r="Y30" s="1"/>
      <c r="Z30" s="1"/>
      <c r="AA30" s="1"/>
      <c r="AB30" s="1"/>
      <c r="AC30" s="1"/>
      <c r="AD30" s="1"/>
      <c r="AE30" s="1"/>
      <c r="AF30" s="1"/>
      <c r="AG30" s="1"/>
      <c r="AH30" s="1"/>
      <c r="AI30" s="1"/>
    </row>
    <row r="31" spans="2:35" s="2" customFormat="1" ht="75.75" customHeight="1">
      <c r="B31" s="69" t="s">
        <v>268</v>
      </c>
      <c r="C31" s="115" t="s">
        <v>285</v>
      </c>
      <c r="D31" s="115" t="s">
        <v>286</v>
      </c>
      <c r="E31" s="115" t="s">
        <v>287</v>
      </c>
      <c r="F31" s="115" t="s">
        <v>288</v>
      </c>
      <c r="G31" s="158" t="s">
        <v>289</v>
      </c>
      <c r="H31" s="158" t="s">
        <v>290</v>
      </c>
      <c r="I31" s="297" t="s">
        <v>227</v>
      </c>
      <c r="J31" s="72" t="s">
        <v>296</v>
      </c>
      <c r="K31" s="115" t="s">
        <v>285</v>
      </c>
      <c r="L31" s="115" t="s">
        <v>286</v>
      </c>
      <c r="M31" s="115" t="s">
        <v>287</v>
      </c>
      <c r="N31" s="115" t="s">
        <v>288</v>
      </c>
      <c r="O31" s="158" t="s">
        <v>289</v>
      </c>
      <c r="P31" s="158" t="s">
        <v>290</v>
      </c>
      <c r="Q31" s="297" t="s">
        <v>227</v>
      </c>
      <c r="R31" s="9"/>
      <c r="S31" s="9"/>
      <c r="T31" s="9"/>
      <c r="U31" s="1"/>
      <c r="V31" s="1"/>
      <c r="W31" s="1"/>
      <c r="X31" s="1"/>
      <c r="Y31" s="1"/>
      <c r="Z31" s="1"/>
      <c r="AA31" s="1"/>
      <c r="AB31" s="1"/>
      <c r="AC31" s="1"/>
      <c r="AD31" s="1"/>
      <c r="AE31" s="1"/>
      <c r="AF31" s="1"/>
      <c r="AG31" s="1"/>
      <c r="AH31" s="1"/>
      <c r="AI31" s="1"/>
    </row>
    <row r="32" spans="2:20" ht="12.75">
      <c r="B32" s="67"/>
      <c r="C32" s="295" t="s">
        <v>100</v>
      </c>
      <c r="D32" s="295" t="s">
        <v>100</v>
      </c>
      <c r="E32" s="295" t="s">
        <v>100</v>
      </c>
      <c r="F32" s="295" t="s">
        <v>100</v>
      </c>
      <c r="G32" s="295" t="s">
        <v>100</v>
      </c>
      <c r="H32" s="295" t="s">
        <v>100</v>
      </c>
      <c r="I32" s="296" t="s">
        <v>100</v>
      </c>
      <c r="J32" s="43"/>
      <c r="K32" s="295" t="s">
        <v>100</v>
      </c>
      <c r="L32" s="295" t="s">
        <v>100</v>
      </c>
      <c r="M32" s="295" t="s">
        <v>100</v>
      </c>
      <c r="N32" s="295" t="s">
        <v>100</v>
      </c>
      <c r="O32" s="295" t="s">
        <v>100</v>
      </c>
      <c r="P32" s="295" t="s">
        <v>100</v>
      </c>
      <c r="Q32" s="296" t="s">
        <v>100</v>
      </c>
      <c r="R32" s="4"/>
      <c r="S32" s="4"/>
      <c r="T32" s="4"/>
    </row>
    <row r="33" spans="2:20" ht="13.5" thickBot="1">
      <c r="B33" s="100"/>
      <c r="C33" s="100"/>
      <c r="D33" s="100"/>
      <c r="E33" s="100"/>
      <c r="F33" s="100"/>
      <c r="G33" s="100"/>
      <c r="H33" s="198"/>
      <c r="I33" s="99"/>
      <c r="K33" s="103"/>
      <c r="L33" s="103"/>
      <c r="M33" s="103"/>
      <c r="N33" s="103"/>
      <c r="O33" s="103"/>
      <c r="P33" s="103"/>
      <c r="Q33" s="101"/>
      <c r="R33" s="243">
        <f>_xlfn.IFERROR(G33/#REF!-1,"")</f>
      </c>
      <c r="S33" s="243">
        <f>_xlfn.IFERROR(H33/#REF!-1,"")</f>
      </c>
      <c r="T33" s="243">
        <f>_xlfn.IFERROR(K33/#REF!-1,"")</f>
      </c>
    </row>
    <row r="34" spans="2:17" ht="15.75" customHeight="1">
      <c r="B34" s="80" t="s">
        <v>271</v>
      </c>
      <c r="C34" s="44"/>
      <c r="D34" s="44"/>
      <c r="E34" s="44"/>
      <c r="F34" s="44"/>
      <c r="G34" s="44"/>
      <c r="H34" s="146"/>
      <c r="I34" s="204"/>
      <c r="J34" s="108"/>
      <c r="K34" s="1">
        <f aca="true" t="shared" si="3" ref="K34:P34">_xlfn.IFERROR(B34/B57-1,"")</f>
      </c>
      <c r="L34" s="1">
        <f t="shared" si="3"/>
      </c>
      <c r="M34" s="1">
        <f t="shared" si="3"/>
      </c>
      <c r="N34" s="1">
        <f t="shared" si="3"/>
      </c>
      <c r="O34" s="1">
        <f t="shared" si="3"/>
      </c>
      <c r="P34" s="1">
        <f t="shared" si="3"/>
      </c>
      <c r="Q34" s="41"/>
    </row>
    <row r="35" spans="2:17" ht="15.75" customHeight="1">
      <c r="B35" s="38" t="s">
        <v>272</v>
      </c>
      <c r="C35" s="44">
        <v>2754</v>
      </c>
      <c r="D35" s="44">
        <v>29850</v>
      </c>
      <c r="E35" s="44">
        <v>4603</v>
      </c>
      <c r="F35" s="44">
        <v>1844</v>
      </c>
      <c r="G35" s="44">
        <v>146</v>
      </c>
      <c r="H35" s="44">
        <v>0</v>
      </c>
      <c r="I35" s="41">
        <v>39197</v>
      </c>
      <c r="J35" s="108"/>
      <c r="K35" s="95">
        <f aca="true" t="shared" si="4" ref="K35:Q50">C8-C35</f>
        <v>1600</v>
      </c>
      <c r="L35" s="95">
        <f t="shared" si="4"/>
        <v>27957</v>
      </c>
      <c r="M35" s="95">
        <f t="shared" si="4"/>
        <v>701</v>
      </c>
      <c r="N35" s="95">
        <f t="shared" si="4"/>
        <v>537</v>
      </c>
      <c r="O35" s="95">
        <f t="shared" si="4"/>
        <v>-28</v>
      </c>
      <c r="P35" s="95">
        <f t="shared" si="4"/>
        <v>0</v>
      </c>
      <c r="Q35" s="96">
        <f t="shared" si="4"/>
        <v>30767</v>
      </c>
    </row>
    <row r="36" spans="2:17" ht="15.75" customHeight="1">
      <c r="B36" s="38" t="s">
        <v>273</v>
      </c>
      <c r="C36" s="44">
        <v>1858</v>
      </c>
      <c r="D36" s="44">
        <v>793</v>
      </c>
      <c r="E36" s="44">
        <v>81</v>
      </c>
      <c r="F36" s="44">
        <v>929</v>
      </c>
      <c r="G36" s="44">
        <v>338</v>
      </c>
      <c r="H36" s="44">
        <v>-3999</v>
      </c>
      <c r="I36" s="41">
        <v>0</v>
      </c>
      <c r="J36" s="108"/>
      <c r="K36" s="95">
        <f t="shared" si="4"/>
        <v>9678</v>
      </c>
      <c r="L36" s="95">
        <f t="shared" si="4"/>
        <v>1347</v>
      </c>
      <c r="M36" s="95">
        <f t="shared" si="4"/>
        <v>28</v>
      </c>
      <c r="N36" s="95">
        <f t="shared" si="4"/>
        <v>113</v>
      </c>
      <c r="O36" s="95">
        <f t="shared" si="4"/>
        <v>100</v>
      </c>
      <c r="P36" s="95">
        <f t="shared" si="4"/>
        <v>-11266</v>
      </c>
      <c r="Q36" s="96">
        <f t="shared" si="4"/>
        <v>0</v>
      </c>
    </row>
    <row r="37" spans="2:17" ht="15.75" customHeight="1" thickBot="1">
      <c r="B37" s="74" t="s">
        <v>274</v>
      </c>
      <c r="C37" s="77">
        <v>4612</v>
      </c>
      <c r="D37" s="77">
        <v>30643</v>
      </c>
      <c r="E37" s="77">
        <v>4684</v>
      </c>
      <c r="F37" s="77">
        <v>2773</v>
      </c>
      <c r="G37" s="77">
        <v>484</v>
      </c>
      <c r="H37" s="77">
        <v>-3999</v>
      </c>
      <c r="I37" s="75">
        <v>39197</v>
      </c>
      <c r="J37" s="108"/>
      <c r="K37" s="164">
        <f t="shared" si="4"/>
        <v>11278</v>
      </c>
      <c r="L37" s="164">
        <f t="shared" si="4"/>
        <v>29304</v>
      </c>
      <c r="M37" s="164">
        <f t="shared" si="4"/>
        <v>729</v>
      </c>
      <c r="N37" s="164">
        <f t="shared" si="4"/>
        <v>650</v>
      </c>
      <c r="O37" s="164">
        <f t="shared" si="4"/>
        <v>72</v>
      </c>
      <c r="P37" s="164">
        <f t="shared" si="4"/>
        <v>-11266</v>
      </c>
      <c r="Q37" s="165">
        <f t="shared" si="4"/>
        <v>30767</v>
      </c>
    </row>
    <row r="38" spans="2:17" ht="15.75" customHeight="1">
      <c r="B38" s="38" t="s">
        <v>92</v>
      </c>
      <c r="C38" s="44">
        <v>-1248</v>
      </c>
      <c r="D38" s="44">
        <v>-223</v>
      </c>
      <c r="E38" s="44">
        <v>-1094</v>
      </c>
      <c r="F38" s="44">
        <v>-795</v>
      </c>
      <c r="G38" s="44">
        <v>-64</v>
      </c>
      <c r="H38" s="44">
        <v>0</v>
      </c>
      <c r="I38" s="41">
        <v>-3424</v>
      </c>
      <c r="J38" s="108"/>
      <c r="K38" s="95">
        <f t="shared" si="4"/>
        <v>-204</v>
      </c>
      <c r="L38" s="95">
        <f t="shared" si="4"/>
        <v>12</v>
      </c>
      <c r="M38" s="95">
        <f t="shared" si="4"/>
        <v>-124</v>
      </c>
      <c r="N38" s="95">
        <f t="shared" si="4"/>
        <v>-284</v>
      </c>
      <c r="O38" s="95">
        <f t="shared" si="4"/>
        <v>-7</v>
      </c>
      <c r="P38" s="95">
        <f t="shared" si="4"/>
        <v>0</v>
      </c>
      <c r="Q38" s="96">
        <f t="shared" si="4"/>
        <v>-607</v>
      </c>
    </row>
    <row r="39" spans="2:17" ht="15.75" customHeight="1">
      <c r="B39" s="38" t="s">
        <v>275</v>
      </c>
      <c r="C39" s="44">
        <v>-313</v>
      </c>
      <c r="D39" s="44">
        <v>-19499</v>
      </c>
      <c r="E39" s="44">
        <v>-72</v>
      </c>
      <c r="F39" s="44">
        <v>-1166</v>
      </c>
      <c r="G39" s="44">
        <v>-55.810188484151496</v>
      </c>
      <c r="H39" s="44">
        <v>2988.1232308478297</v>
      </c>
      <c r="I39" s="41">
        <v>-18117.686957636324</v>
      </c>
      <c r="J39" s="108"/>
      <c r="K39" s="95">
        <f t="shared" si="4"/>
        <v>-142</v>
      </c>
      <c r="L39" s="95">
        <f t="shared" si="4"/>
        <v>-39462</v>
      </c>
      <c r="M39" s="95">
        <f t="shared" si="4"/>
        <v>-149</v>
      </c>
      <c r="N39" s="95">
        <f t="shared" si="4"/>
        <v>-470</v>
      </c>
      <c r="O39" s="95">
        <f t="shared" si="4"/>
        <v>4.391033225680502</v>
      </c>
      <c r="P39" s="95">
        <f t="shared" si="4"/>
        <v>10411.33066107807</v>
      </c>
      <c r="Q39" s="96">
        <f t="shared" si="4"/>
        <v>-29807.27830569625</v>
      </c>
    </row>
    <row r="40" spans="2:17" ht="15.75" customHeight="1">
      <c r="B40" s="38" t="s">
        <v>276</v>
      </c>
      <c r="C40" s="44">
        <v>-910</v>
      </c>
      <c r="D40" s="44">
        <v>-441</v>
      </c>
      <c r="E40" s="44">
        <v>-1495</v>
      </c>
      <c r="F40" s="44">
        <v>-234</v>
      </c>
      <c r="G40" s="44">
        <v>-301.34498845999997</v>
      </c>
      <c r="H40" s="44">
        <v>0.30948614</v>
      </c>
      <c r="I40" s="41">
        <v>-3381.03550232</v>
      </c>
      <c r="J40" s="108"/>
      <c r="K40" s="95">
        <f t="shared" si="4"/>
        <v>-18</v>
      </c>
      <c r="L40" s="95">
        <f t="shared" si="4"/>
        <v>10</v>
      </c>
      <c r="M40" s="95">
        <f t="shared" si="4"/>
        <v>-71</v>
      </c>
      <c r="N40" s="95">
        <f t="shared" si="4"/>
        <v>-4</v>
      </c>
      <c r="O40" s="95">
        <f t="shared" si="4"/>
        <v>-17.356513134184013</v>
      </c>
      <c r="P40" s="95">
        <f t="shared" si="4"/>
        <v>1.6507172200000002</v>
      </c>
      <c r="Q40" s="96">
        <f t="shared" si="4"/>
        <v>-98.70579591418391</v>
      </c>
    </row>
    <row r="41" spans="2:17" ht="15.75" customHeight="1">
      <c r="B41" s="38" t="s">
        <v>277</v>
      </c>
      <c r="C41" s="44">
        <v>-618</v>
      </c>
      <c r="D41" s="44">
        <v>-824</v>
      </c>
      <c r="E41" s="44">
        <v>-233</v>
      </c>
      <c r="F41" s="44">
        <v>-207</v>
      </c>
      <c r="G41" s="44">
        <v>-253.54619656</v>
      </c>
      <c r="H41" s="44">
        <v>248.22041382592897</v>
      </c>
      <c r="I41" s="41">
        <v>-1887.3257827340708</v>
      </c>
      <c r="J41" s="108"/>
      <c r="K41" s="95">
        <f t="shared" si="4"/>
        <v>-234</v>
      </c>
      <c r="L41" s="95">
        <f t="shared" si="4"/>
        <v>19</v>
      </c>
      <c r="M41" s="95">
        <f t="shared" si="4"/>
        <v>-11</v>
      </c>
      <c r="N41" s="95">
        <f t="shared" si="4"/>
        <v>-37</v>
      </c>
      <c r="O41" s="95">
        <f t="shared" si="4"/>
        <v>-25.717606192927008</v>
      </c>
      <c r="P41" s="95">
        <f t="shared" si="4"/>
        <v>63.07594459092303</v>
      </c>
      <c r="Q41" s="96">
        <f t="shared" si="4"/>
        <v>-225.6416616020042</v>
      </c>
    </row>
    <row r="42" spans="2:17" ht="15.75" customHeight="1">
      <c r="B42" s="38" t="s">
        <v>85</v>
      </c>
      <c r="C42" s="44">
        <v>-210</v>
      </c>
      <c r="D42" s="44">
        <v>-171</v>
      </c>
      <c r="E42" s="44">
        <v>-667</v>
      </c>
      <c r="F42" s="44">
        <v>0</v>
      </c>
      <c r="G42" s="44">
        <v>-0.00564148</v>
      </c>
      <c r="H42" s="44">
        <v>0</v>
      </c>
      <c r="I42" s="41">
        <v>-1048.00564148</v>
      </c>
      <c r="J42" s="108"/>
      <c r="K42" s="95">
        <f t="shared" si="4"/>
        <v>-80</v>
      </c>
      <c r="L42" s="95">
        <f t="shared" si="4"/>
        <v>-14</v>
      </c>
      <c r="M42" s="95">
        <f t="shared" si="4"/>
        <v>-17</v>
      </c>
      <c r="N42" s="95">
        <f t="shared" si="4"/>
        <v>0</v>
      </c>
      <c r="O42" s="95">
        <f t="shared" si="4"/>
        <v>-0.0264662</v>
      </c>
      <c r="P42" s="95">
        <f t="shared" si="4"/>
        <v>0</v>
      </c>
      <c r="Q42" s="96">
        <f t="shared" si="4"/>
        <v>-111.02646620000019</v>
      </c>
    </row>
    <row r="43" spans="2:35" ht="15.75" customHeight="1">
      <c r="B43" s="38" t="s">
        <v>90</v>
      </c>
      <c r="C43" s="44">
        <v>-1683</v>
      </c>
      <c r="D43" s="44">
        <v>-5</v>
      </c>
      <c r="E43" s="44">
        <v>-5</v>
      </c>
      <c r="F43" s="44">
        <v>-7</v>
      </c>
      <c r="G43" s="44">
        <v>-86.86535087</v>
      </c>
      <c r="H43" s="44">
        <v>0</v>
      </c>
      <c r="I43" s="41">
        <v>-1786.86535087</v>
      </c>
      <c r="J43" s="108"/>
      <c r="K43" s="95">
        <f t="shared" si="4"/>
        <v>2108</v>
      </c>
      <c r="L43" s="95">
        <f t="shared" si="4"/>
        <v>4</v>
      </c>
      <c r="M43" s="95">
        <f t="shared" si="4"/>
        <v>0</v>
      </c>
      <c r="N43" s="95">
        <f t="shared" si="4"/>
        <v>7</v>
      </c>
      <c r="O43" s="95">
        <f t="shared" si="4"/>
        <v>59.199000139999995</v>
      </c>
      <c r="P43" s="95">
        <f t="shared" si="4"/>
        <v>0</v>
      </c>
      <c r="Q43" s="96">
        <f t="shared" si="4"/>
        <v>2178.19900014</v>
      </c>
      <c r="R43" s="3"/>
      <c r="S43" s="3"/>
      <c r="T43" s="3"/>
      <c r="U43" s="3"/>
      <c r="V43" s="3"/>
      <c r="AI43" s="3"/>
    </row>
    <row r="44" spans="2:17" ht="15.75" customHeight="1">
      <c r="B44" s="38" t="s">
        <v>278</v>
      </c>
      <c r="C44" s="44">
        <v>493</v>
      </c>
      <c r="D44" s="44">
        <v>28</v>
      </c>
      <c r="E44" s="44">
        <v>367</v>
      </c>
      <c r="F44" s="44">
        <v>0</v>
      </c>
      <c r="G44" s="44">
        <v>32.943198966629595</v>
      </c>
      <c r="H44" s="44">
        <v>179.373557213231</v>
      </c>
      <c r="I44" s="41">
        <v>1100.3167561798605</v>
      </c>
      <c r="J44" s="108"/>
      <c r="K44" s="95">
        <f t="shared" si="4"/>
        <v>-115</v>
      </c>
      <c r="L44" s="95">
        <f t="shared" si="4"/>
        <v>-11</v>
      </c>
      <c r="M44" s="95">
        <f t="shared" si="4"/>
        <v>19</v>
      </c>
      <c r="N44" s="95">
        <f t="shared" si="4"/>
        <v>0</v>
      </c>
      <c r="O44" s="95">
        <f t="shared" si="4"/>
        <v>-50.6690856838316</v>
      </c>
      <c r="P44" s="95">
        <f t="shared" si="4"/>
        <v>620.5131997574409</v>
      </c>
      <c r="Q44" s="96">
        <f t="shared" si="4"/>
        <v>462.8441140736095</v>
      </c>
    </row>
    <row r="45" spans="2:17" ht="15.75" customHeight="1">
      <c r="B45" s="38" t="s">
        <v>279</v>
      </c>
      <c r="C45" s="44">
        <v>-444</v>
      </c>
      <c r="D45" s="44">
        <v>-151</v>
      </c>
      <c r="E45" s="44">
        <v>-422</v>
      </c>
      <c r="F45" s="44">
        <v>-229</v>
      </c>
      <c r="G45" s="44">
        <v>-365.604378270948</v>
      </c>
      <c r="H45" s="44">
        <v>543.873283582115</v>
      </c>
      <c r="I45" s="41">
        <v>-1067.7310946888329</v>
      </c>
      <c r="J45" s="108"/>
      <c r="K45" s="95">
        <f t="shared" si="4"/>
        <v>-194</v>
      </c>
      <c r="L45" s="95">
        <f t="shared" si="4"/>
        <v>-1132</v>
      </c>
      <c r="M45" s="95">
        <f t="shared" si="4"/>
        <v>236</v>
      </c>
      <c r="N45" s="95">
        <f t="shared" si="4"/>
        <v>58</v>
      </c>
      <c r="O45" s="95">
        <f t="shared" si="4"/>
        <v>381.1989043716559</v>
      </c>
      <c r="P45" s="95">
        <f t="shared" si="4"/>
        <v>70.30175288536032</v>
      </c>
      <c r="Q45" s="96">
        <f t="shared" si="4"/>
        <v>-580.499342742984</v>
      </c>
    </row>
    <row r="46" spans="2:17" ht="15.75" customHeight="1" thickBot="1">
      <c r="B46" s="74" t="s">
        <v>280</v>
      </c>
      <c r="C46" s="77">
        <v>-4933</v>
      </c>
      <c r="D46" s="77">
        <v>-21286</v>
      </c>
      <c r="E46" s="77">
        <v>-3621</v>
      </c>
      <c r="F46" s="77">
        <v>-2638</v>
      </c>
      <c r="G46" s="77">
        <v>-1094.23354515847</v>
      </c>
      <c r="H46" s="77">
        <v>3959.899971609105</v>
      </c>
      <c r="I46" s="75">
        <v>-29612.333573549367</v>
      </c>
      <c r="J46" s="3"/>
      <c r="K46" s="164">
        <f t="shared" si="4"/>
        <v>1121</v>
      </c>
      <c r="L46" s="164">
        <f t="shared" si="4"/>
        <v>-40574</v>
      </c>
      <c r="M46" s="164">
        <f t="shared" si="4"/>
        <v>-117</v>
      </c>
      <c r="N46" s="164">
        <f t="shared" si="4"/>
        <v>-730</v>
      </c>
      <c r="O46" s="164">
        <f t="shared" si="4"/>
        <v>344.01926652639395</v>
      </c>
      <c r="P46" s="164">
        <f t="shared" si="4"/>
        <v>11166.872275531794</v>
      </c>
      <c r="Q46" s="165">
        <f t="shared" si="4"/>
        <v>-28789.10845794181</v>
      </c>
    </row>
    <row r="47" spans="2:17" ht="15.75" customHeight="1" thickBot="1">
      <c r="B47" s="74" t="s">
        <v>91</v>
      </c>
      <c r="C47" s="77">
        <v>927</v>
      </c>
      <c r="D47" s="77">
        <v>9580</v>
      </c>
      <c r="E47" s="77">
        <v>2157</v>
      </c>
      <c r="F47" s="77">
        <v>930</v>
      </c>
      <c r="G47" s="77">
        <v>-546</v>
      </c>
      <c r="H47" s="77">
        <v>-39</v>
      </c>
      <c r="I47" s="75">
        <v>13009</v>
      </c>
      <c r="K47" s="166">
        <f t="shared" si="4"/>
        <v>12603</v>
      </c>
      <c r="L47" s="166">
        <f t="shared" si="4"/>
        <v>-11282</v>
      </c>
      <c r="M47" s="166">
        <f t="shared" si="4"/>
        <v>736</v>
      </c>
      <c r="N47" s="166">
        <f t="shared" si="4"/>
        <v>204</v>
      </c>
      <c r="O47" s="166">
        <f t="shared" si="4"/>
        <v>423</v>
      </c>
      <c r="P47" s="166">
        <f t="shared" si="4"/>
        <v>-100</v>
      </c>
      <c r="Q47" s="167">
        <f t="shared" si="4"/>
        <v>2584</v>
      </c>
    </row>
    <row r="48" spans="2:17" ht="15.75" customHeight="1" thickBot="1">
      <c r="B48" s="74" t="s">
        <v>93</v>
      </c>
      <c r="C48" s="77">
        <v>-321</v>
      </c>
      <c r="D48" s="77">
        <v>9357</v>
      </c>
      <c r="E48" s="77">
        <v>1063</v>
      </c>
      <c r="F48" s="77">
        <v>135</v>
      </c>
      <c r="G48" s="77">
        <v>-610</v>
      </c>
      <c r="H48" s="77">
        <v>-39</v>
      </c>
      <c r="I48" s="75">
        <v>9585</v>
      </c>
      <c r="K48" s="166">
        <f t="shared" si="4"/>
        <v>12399</v>
      </c>
      <c r="L48" s="166">
        <f t="shared" si="4"/>
        <v>-11270</v>
      </c>
      <c r="M48" s="166">
        <f t="shared" si="4"/>
        <v>612</v>
      </c>
      <c r="N48" s="166">
        <f t="shared" si="4"/>
        <v>-80</v>
      </c>
      <c r="O48" s="166">
        <f t="shared" si="4"/>
        <v>416</v>
      </c>
      <c r="P48" s="166">
        <f t="shared" si="4"/>
        <v>-100</v>
      </c>
      <c r="Q48" s="167">
        <f t="shared" si="4"/>
        <v>1977</v>
      </c>
    </row>
    <row r="49" spans="2:35" ht="15.75" customHeight="1">
      <c r="B49" s="38" t="s">
        <v>281</v>
      </c>
      <c r="C49" s="179">
        <v>-609</v>
      </c>
      <c r="D49" s="179">
        <v>0</v>
      </c>
      <c r="E49" s="179">
        <v>0</v>
      </c>
      <c r="F49" s="179">
        <v>0</v>
      </c>
      <c r="G49" s="179">
        <v>14</v>
      </c>
      <c r="H49" s="179">
        <v>0</v>
      </c>
      <c r="I49" s="181">
        <v>-595</v>
      </c>
      <c r="K49" s="95">
        <f t="shared" si="4"/>
        <v>599</v>
      </c>
      <c r="L49" s="95">
        <f aca="true" t="shared" si="5" ref="L49:Q50">D22-D49</f>
        <v>0</v>
      </c>
      <c r="M49" s="95">
        <f t="shared" si="5"/>
        <v>0</v>
      </c>
      <c r="N49" s="95">
        <f t="shared" si="5"/>
        <v>0</v>
      </c>
      <c r="O49" s="95">
        <f t="shared" si="5"/>
        <v>3</v>
      </c>
      <c r="P49" s="95">
        <f t="shared" si="5"/>
        <v>0</v>
      </c>
      <c r="Q49" s="96">
        <f t="shared" si="5"/>
        <v>602</v>
      </c>
      <c r="R49" s="3"/>
      <c r="S49" s="3"/>
      <c r="T49" s="3"/>
      <c r="U49" s="3"/>
      <c r="V49" s="3"/>
      <c r="AI49" s="3"/>
    </row>
    <row r="50" spans="2:35" ht="15.75" customHeight="1">
      <c r="B50" s="38" t="s">
        <v>282</v>
      </c>
      <c r="C50" s="180">
        <v>2478</v>
      </c>
      <c r="D50" s="180">
        <v>51</v>
      </c>
      <c r="E50" s="180">
        <v>2946</v>
      </c>
      <c r="F50" s="180">
        <v>1064</v>
      </c>
      <c r="G50" s="180">
        <v>120</v>
      </c>
      <c r="H50" s="180">
        <v>-93</v>
      </c>
      <c r="I50" s="181">
        <v>6566</v>
      </c>
      <c r="K50" s="95">
        <f t="shared" si="4"/>
        <v>-365</v>
      </c>
      <c r="L50" s="95">
        <f t="shared" si="5"/>
        <v>-1</v>
      </c>
      <c r="M50" s="95">
        <f t="shared" si="5"/>
        <v>281</v>
      </c>
      <c r="N50" s="95">
        <f t="shared" si="5"/>
        <v>1071</v>
      </c>
      <c r="O50" s="95">
        <f t="shared" si="5"/>
        <v>83</v>
      </c>
      <c r="P50" s="95">
        <f t="shared" si="5"/>
        <v>-76</v>
      </c>
      <c r="Q50" s="96">
        <f t="shared" si="5"/>
        <v>993</v>
      </c>
      <c r="R50" s="3"/>
      <c r="S50" s="3"/>
      <c r="T50" s="3"/>
      <c r="U50" s="3"/>
      <c r="V50" s="3"/>
      <c r="AI50" s="3"/>
    </row>
    <row r="51" spans="2:35" ht="15.75" customHeight="1">
      <c r="B51" s="137"/>
      <c r="C51" s="179"/>
      <c r="D51" s="179"/>
      <c r="E51" s="179"/>
      <c r="F51" s="179"/>
      <c r="G51" s="179"/>
      <c r="H51" s="179"/>
      <c r="I51" s="181"/>
      <c r="K51" s="95"/>
      <c r="L51" s="95"/>
      <c r="M51" s="95"/>
      <c r="N51" s="95"/>
      <c r="O51" s="95"/>
      <c r="P51" s="95"/>
      <c r="Q51" s="96">
        <f>I24-I51</f>
        <v>0</v>
      </c>
      <c r="R51" s="3"/>
      <c r="S51" s="3"/>
      <c r="T51" s="3"/>
      <c r="U51" s="3"/>
      <c r="V51" s="3"/>
      <c r="AI51" s="3"/>
    </row>
    <row r="52" spans="2:35" ht="12.75">
      <c r="B52" s="205" t="s">
        <v>283</v>
      </c>
      <c r="C52" s="179">
        <v>6534</v>
      </c>
      <c r="D52" s="179">
        <v>3026</v>
      </c>
      <c r="E52" s="179">
        <v>11517</v>
      </c>
      <c r="F52" s="179">
        <v>1817</v>
      </c>
      <c r="G52" s="179">
        <v>1714</v>
      </c>
      <c r="H52" s="179"/>
      <c r="I52" s="181">
        <v>24608</v>
      </c>
      <c r="K52" s="95">
        <f>C25-C52</f>
        <v>-148</v>
      </c>
      <c r="L52" s="95">
        <f>D25-D52</f>
        <v>-47</v>
      </c>
      <c r="M52" s="95">
        <f>E25-E52</f>
        <v>70</v>
      </c>
      <c r="N52" s="95">
        <f>F25-F52</f>
        <v>-6</v>
      </c>
      <c r="O52" s="95">
        <f>G25-G52</f>
        <v>54</v>
      </c>
      <c r="P52" s="95"/>
      <c r="Q52" s="96">
        <f>I25-I52</f>
        <v>-77</v>
      </c>
      <c r="R52" s="3"/>
      <c r="S52" s="3"/>
      <c r="T52" s="3"/>
      <c r="U52" s="3"/>
      <c r="V52" s="3"/>
      <c r="AI52" s="3"/>
    </row>
    <row r="53" spans="2:9" ht="12.75">
      <c r="B53" s="205"/>
      <c r="C53" s="44"/>
      <c r="D53" s="44"/>
      <c r="E53" s="44"/>
      <c r="F53" s="44"/>
      <c r="G53" s="44"/>
      <c r="H53" s="44"/>
      <c r="I53" s="146"/>
    </row>
    <row r="54" spans="4:6" ht="12.75" customHeight="1">
      <c r="D54" s="44"/>
      <c r="E54" s="44"/>
      <c r="F54" s="1"/>
    </row>
    <row r="55" spans="2:10" ht="12.75">
      <c r="B55" s="254" t="s">
        <v>284</v>
      </c>
      <c r="E55" s="1"/>
      <c r="F55" s="1"/>
      <c r="J55" s="3"/>
    </row>
    <row r="56" spans="2:9" ht="12.75">
      <c r="B56" s="136"/>
      <c r="C56" s="3"/>
      <c r="D56" s="3"/>
      <c r="E56" s="3"/>
      <c r="F56" s="3"/>
      <c r="G56" s="3"/>
      <c r="H56" s="3"/>
      <c r="I56" s="3"/>
    </row>
    <row r="57" spans="5:6" ht="15.75" customHeight="1">
      <c r="E57" s="1"/>
      <c r="F57" s="1"/>
    </row>
    <row r="58" spans="2:6" ht="12.75">
      <c r="B58" s="135"/>
      <c r="E58" s="1"/>
      <c r="F58" s="1"/>
    </row>
    <row r="59" spans="2:9" ht="12.75">
      <c r="B59" s="35"/>
      <c r="C59" s="35"/>
      <c r="D59" s="35"/>
      <c r="E59" s="35"/>
      <c r="F59" s="35"/>
      <c r="G59" s="35"/>
      <c r="H59" s="35"/>
      <c r="I59" s="35"/>
    </row>
    <row r="60" spans="2:9" ht="30">
      <c r="B60" s="69" t="s">
        <v>269</v>
      </c>
      <c r="C60" s="115" t="s">
        <v>285</v>
      </c>
      <c r="D60" s="115" t="s">
        <v>286</v>
      </c>
      <c r="E60" s="115" t="s">
        <v>287</v>
      </c>
      <c r="F60" s="115" t="s">
        <v>288</v>
      </c>
      <c r="G60" s="158" t="s">
        <v>289</v>
      </c>
      <c r="H60" s="158" t="s">
        <v>290</v>
      </c>
      <c r="I60" s="297" t="s">
        <v>227</v>
      </c>
    </row>
    <row r="61" spans="2:9" ht="12.75">
      <c r="B61" s="67"/>
      <c r="C61" s="295" t="s">
        <v>100</v>
      </c>
      <c r="D61" s="295" t="s">
        <v>100</v>
      </c>
      <c r="E61" s="295" t="s">
        <v>100</v>
      </c>
      <c r="F61" s="295" t="s">
        <v>100</v>
      </c>
      <c r="G61" s="295" t="s">
        <v>100</v>
      </c>
      <c r="H61" s="295" t="s">
        <v>100</v>
      </c>
      <c r="I61" s="296" t="s">
        <v>100</v>
      </c>
    </row>
    <row r="62" spans="2:9" ht="13.5" thickBot="1">
      <c r="B62" s="100"/>
      <c r="C62" s="103"/>
      <c r="D62" s="103"/>
      <c r="E62" s="103"/>
      <c r="F62" s="103"/>
      <c r="G62" s="103"/>
      <c r="H62" s="203"/>
      <c r="I62" s="99"/>
    </row>
    <row r="63" spans="2:9" ht="12.75">
      <c r="B63" s="80" t="s">
        <v>271</v>
      </c>
      <c r="C63" s="44"/>
      <c r="D63" s="44"/>
      <c r="E63" s="44"/>
      <c r="F63" s="44"/>
      <c r="G63" s="44"/>
      <c r="H63" s="44"/>
      <c r="I63" s="204"/>
    </row>
    <row r="64" spans="2:9" ht="12.75">
      <c r="B64" s="38" t="s">
        <v>272</v>
      </c>
      <c r="C64" s="146">
        <v>2789</v>
      </c>
      <c r="D64" s="146">
        <v>29280</v>
      </c>
      <c r="E64" s="146">
        <v>3769</v>
      </c>
      <c r="F64" s="146">
        <v>1570</v>
      </c>
      <c r="G64" s="146">
        <v>86</v>
      </c>
      <c r="H64" s="146">
        <v>0</v>
      </c>
      <c r="I64" s="41">
        <v>37494</v>
      </c>
    </row>
    <row r="65" spans="2:9" ht="12.75">
      <c r="B65" s="38" t="s">
        <v>273</v>
      </c>
      <c r="C65" s="146">
        <v>4243</v>
      </c>
      <c r="D65" s="146">
        <v>642</v>
      </c>
      <c r="E65" s="146">
        <v>77</v>
      </c>
      <c r="F65" s="146">
        <v>610</v>
      </c>
      <c r="G65" s="146">
        <v>324</v>
      </c>
      <c r="H65" s="146">
        <v>-5896</v>
      </c>
      <c r="I65" s="41">
        <v>0</v>
      </c>
    </row>
    <row r="66" spans="2:9" ht="13.5" thickBot="1">
      <c r="B66" s="74" t="s">
        <v>274</v>
      </c>
      <c r="C66" s="197">
        <v>7032</v>
      </c>
      <c r="D66" s="197">
        <v>29922</v>
      </c>
      <c r="E66" s="197">
        <v>3846</v>
      </c>
      <c r="F66" s="197">
        <v>2180</v>
      </c>
      <c r="G66" s="197">
        <v>410</v>
      </c>
      <c r="H66" s="197">
        <v>-5896</v>
      </c>
      <c r="I66" s="75">
        <v>37494</v>
      </c>
    </row>
    <row r="67" spans="2:9" ht="12.75">
      <c r="B67" s="38" t="s">
        <v>92</v>
      </c>
      <c r="C67" s="44">
        <v>-913</v>
      </c>
      <c r="D67" s="44">
        <v>-160</v>
      </c>
      <c r="E67" s="44">
        <v>-900</v>
      </c>
      <c r="F67" s="44">
        <v>-553</v>
      </c>
      <c r="G67" s="44">
        <v>-51</v>
      </c>
      <c r="H67" s="44">
        <v>0</v>
      </c>
      <c r="I67" s="41">
        <v>-2577</v>
      </c>
    </row>
    <row r="68" spans="2:9" ht="12.75">
      <c r="B68" s="38" t="s">
        <v>275</v>
      </c>
      <c r="C68" s="44">
        <v>-238</v>
      </c>
      <c r="D68" s="44">
        <v>-28411</v>
      </c>
      <c r="E68" s="44">
        <v>-120</v>
      </c>
      <c r="F68" s="44">
        <v>-947</v>
      </c>
      <c r="G68" s="44">
        <v>-35.792967060540605</v>
      </c>
      <c r="H68" s="44">
        <v>5150.67817948386</v>
      </c>
      <c r="I68" s="41">
        <v>-24601.11478757668</v>
      </c>
    </row>
    <row r="69" spans="2:9" ht="12.75">
      <c r="B69" s="38" t="s">
        <v>276</v>
      </c>
      <c r="C69" s="44">
        <v>-657</v>
      </c>
      <c r="D69" s="44">
        <v>-283</v>
      </c>
      <c r="E69" s="44">
        <v>-1126</v>
      </c>
      <c r="F69" s="44">
        <v>-174</v>
      </c>
      <c r="G69" s="44">
        <v>-225.41822939</v>
      </c>
      <c r="H69" s="44">
        <v>1.15565534</v>
      </c>
      <c r="I69" s="41">
        <v>-2464.26257405</v>
      </c>
    </row>
    <row r="70" spans="2:9" ht="12.75">
      <c r="B70" s="38" t="s">
        <v>277</v>
      </c>
      <c r="C70" s="44">
        <v>-527</v>
      </c>
      <c r="D70" s="44">
        <v>-540</v>
      </c>
      <c r="E70" s="44">
        <v>-167</v>
      </c>
      <c r="F70" s="44">
        <v>-171</v>
      </c>
      <c r="G70" s="44">
        <v>-186.33223777</v>
      </c>
      <c r="H70" s="44">
        <v>202.794332087481</v>
      </c>
      <c r="I70" s="41">
        <v>-1388.537905682519</v>
      </c>
    </row>
    <row r="71" spans="2:9" ht="12.75">
      <c r="B71" s="38" t="s">
        <v>85</v>
      </c>
      <c r="C71" s="44">
        <v>-158</v>
      </c>
      <c r="D71" s="44">
        <v>-146</v>
      </c>
      <c r="E71" s="44">
        <v>-511</v>
      </c>
      <c r="F71" s="46">
        <v>0</v>
      </c>
      <c r="G71" s="44">
        <v>-0.02266294</v>
      </c>
      <c r="H71" s="44">
        <v>0</v>
      </c>
      <c r="I71" s="41">
        <v>-815.02266294</v>
      </c>
    </row>
    <row r="72" spans="2:9" ht="12.75">
      <c r="B72" s="38" t="s">
        <v>90</v>
      </c>
      <c r="C72" s="44">
        <v>145</v>
      </c>
      <c r="D72" s="44">
        <v>1</v>
      </c>
      <c r="E72" s="44">
        <v>3</v>
      </c>
      <c r="F72" s="46">
        <v>0</v>
      </c>
      <c r="G72" s="44">
        <v>-27.0839355</v>
      </c>
      <c r="H72" s="44">
        <v>0</v>
      </c>
      <c r="I72" s="41">
        <v>121.9160645</v>
      </c>
    </row>
    <row r="73" spans="2:10" ht="12.75">
      <c r="B73" s="38" t="s">
        <v>278</v>
      </c>
      <c r="C73" s="44">
        <v>288</v>
      </c>
      <c r="D73" s="44">
        <v>17</v>
      </c>
      <c r="E73" s="44">
        <v>270</v>
      </c>
      <c r="F73" s="46">
        <v>0</v>
      </c>
      <c r="G73" s="44">
        <v>-20.262407358714302</v>
      </c>
      <c r="H73" s="44">
        <v>382.761960516662</v>
      </c>
      <c r="I73" s="41">
        <v>937.4995531579477</v>
      </c>
      <c r="J73" s="270"/>
    </row>
    <row r="74" spans="2:9" ht="12.75">
      <c r="B74" s="38" t="s">
        <v>279</v>
      </c>
      <c r="C74" s="44">
        <v>-461</v>
      </c>
      <c r="D74" s="44">
        <v>-1204</v>
      </c>
      <c r="E74" s="44">
        <v>-98</v>
      </c>
      <c r="F74" s="44">
        <v>-276</v>
      </c>
      <c r="G74" s="44">
        <v>56.34525645448582</v>
      </c>
      <c r="H74" s="44">
        <v>90</v>
      </c>
      <c r="I74" s="41">
        <v>-1892.654743545514</v>
      </c>
    </row>
    <row r="75" spans="2:9" ht="13.5" thickBot="1">
      <c r="B75" s="74" t="s">
        <v>280</v>
      </c>
      <c r="C75" s="77">
        <v>-2521</v>
      </c>
      <c r="D75" s="77">
        <v>-30726</v>
      </c>
      <c r="E75" s="77">
        <v>-2649</v>
      </c>
      <c r="F75" s="77">
        <v>-2121</v>
      </c>
      <c r="G75" s="77">
        <v>-489.56718356476904</v>
      </c>
      <c r="H75" s="77">
        <v>5827.390127428002</v>
      </c>
      <c r="I75" s="75">
        <v>-32679.177056136763</v>
      </c>
    </row>
    <row r="76" spans="2:9" ht="13.5" thickBot="1">
      <c r="B76" s="74" t="s">
        <v>91</v>
      </c>
      <c r="C76" s="77">
        <v>5424</v>
      </c>
      <c r="D76" s="77">
        <v>-644</v>
      </c>
      <c r="E76" s="77">
        <v>2097</v>
      </c>
      <c r="F76" s="77">
        <v>612</v>
      </c>
      <c r="G76" s="77">
        <v>-28</v>
      </c>
      <c r="H76" s="77">
        <v>-69</v>
      </c>
      <c r="I76" s="75">
        <v>7392</v>
      </c>
    </row>
    <row r="77" spans="2:9" ht="13.5" thickBot="1">
      <c r="B77" s="74" t="s">
        <v>93</v>
      </c>
      <c r="C77" s="77">
        <v>4511</v>
      </c>
      <c r="D77" s="77">
        <v>-804</v>
      </c>
      <c r="E77" s="77">
        <v>1197</v>
      </c>
      <c r="F77" s="77">
        <v>59</v>
      </c>
      <c r="G77" s="77">
        <v>-79</v>
      </c>
      <c r="H77" s="77">
        <v>-69</v>
      </c>
      <c r="I77" s="75">
        <v>4815</v>
      </c>
    </row>
    <row r="78" spans="2:9" ht="12.75">
      <c r="B78" s="38" t="s">
        <v>281</v>
      </c>
      <c r="C78" s="179">
        <v>-2</v>
      </c>
      <c r="D78" s="179">
        <v>0</v>
      </c>
      <c r="E78" s="179">
        <v>0</v>
      </c>
      <c r="F78" s="179">
        <v>0</v>
      </c>
      <c r="G78" s="179">
        <v>13</v>
      </c>
      <c r="H78" s="179">
        <v>0</v>
      </c>
      <c r="I78" s="181">
        <v>11</v>
      </c>
    </row>
    <row r="79" spans="2:9" ht="12.75">
      <c r="B79" s="38" t="s">
        <v>282</v>
      </c>
      <c r="C79" s="180">
        <v>1378</v>
      </c>
      <c r="D79" s="180">
        <v>23</v>
      </c>
      <c r="E79" s="180">
        <v>2122</v>
      </c>
      <c r="F79" s="180">
        <v>835</v>
      </c>
      <c r="G79" s="180">
        <v>171</v>
      </c>
      <c r="H79" s="180">
        <v>36</v>
      </c>
      <c r="I79" s="181">
        <v>4565</v>
      </c>
    </row>
    <row r="80" spans="2:9" ht="12.75">
      <c r="B80" s="137"/>
      <c r="C80" s="180"/>
      <c r="D80" s="180"/>
      <c r="E80" s="180"/>
      <c r="F80" s="180"/>
      <c r="G80" s="179"/>
      <c r="H80" s="180"/>
      <c r="I80" s="181"/>
    </row>
    <row r="81" spans="2:9" ht="12.75">
      <c r="B81" s="205" t="s">
        <v>283</v>
      </c>
      <c r="C81" s="180">
        <v>6431</v>
      </c>
      <c r="D81" s="180">
        <v>2990</v>
      </c>
      <c r="E81" s="180">
        <v>11528</v>
      </c>
      <c r="F81" s="180">
        <v>1821</v>
      </c>
      <c r="G81" s="180">
        <v>1757</v>
      </c>
      <c r="H81" s="179"/>
      <c r="I81" s="181">
        <v>24527</v>
      </c>
    </row>
    <row r="82" spans="2:9" ht="12.75">
      <c r="B82" s="137"/>
      <c r="C82" s="44"/>
      <c r="D82" s="44"/>
      <c r="E82" s="44"/>
      <c r="F82" s="44"/>
      <c r="G82" s="44"/>
      <c r="H82" s="44"/>
      <c r="I82" s="64"/>
    </row>
    <row r="83" spans="2:9" ht="12.75">
      <c r="B83" s="136"/>
      <c r="C83" s="3"/>
      <c r="D83" s="3"/>
      <c r="E83" s="3"/>
      <c r="F83" s="3"/>
      <c r="G83" s="3"/>
      <c r="H83" s="3"/>
      <c r="I83" s="3"/>
    </row>
    <row r="84" spans="2:9" ht="12.75">
      <c r="B84" s="254" t="s">
        <v>284</v>
      </c>
      <c r="C84" s="3"/>
      <c r="D84" s="3"/>
      <c r="E84" s="3"/>
      <c r="F84" s="3"/>
      <c r="G84" s="3"/>
      <c r="H84" s="3"/>
      <c r="I84" s="3"/>
    </row>
    <row r="85" spans="2:9" ht="21">
      <c r="B85" s="206"/>
      <c r="C85" s="207"/>
      <c r="D85" s="207"/>
      <c r="E85" s="207"/>
      <c r="F85" s="207"/>
      <c r="G85" s="207"/>
      <c r="H85" s="207"/>
      <c r="I85" s="207"/>
    </row>
    <row r="86" spans="2:9" ht="12.75">
      <c r="B86" s="35"/>
      <c r="C86" s="35"/>
      <c r="D86" s="35"/>
      <c r="E86" s="35"/>
      <c r="F86" s="35"/>
      <c r="G86" s="35"/>
      <c r="H86" s="35"/>
      <c r="I86" s="35"/>
    </row>
    <row r="87" spans="2:9" ht="30">
      <c r="B87" s="69" t="s">
        <v>270</v>
      </c>
      <c r="C87" s="115" t="s">
        <v>285</v>
      </c>
      <c r="D87" s="115" t="s">
        <v>286</v>
      </c>
      <c r="E87" s="115" t="s">
        <v>287</v>
      </c>
      <c r="F87" s="115" t="s">
        <v>288</v>
      </c>
      <c r="G87" s="158" t="s">
        <v>289</v>
      </c>
      <c r="H87" s="158" t="s">
        <v>290</v>
      </c>
      <c r="I87" s="297" t="s">
        <v>227</v>
      </c>
    </row>
    <row r="88" spans="2:9" ht="12.75">
      <c r="B88" s="67"/>
      <c r="C88" s="295" t="s">
        <v>100</v>
      </c>
      <c r="D88" s="295" t="s">
        <v>100</v>
      </c>
      <c r="E88" s="295" t="s">
        <v>100</v>
      </c>
      <c r="F88" s="295" t="s">
        <v>100</v>
      </c>
      <c r="G88" s="295" t="s">
        <v>100</v>
      </c>
      <c r="H88" s="295" t="s">
        <v>100</v>
      </c>
      <c r="I88" s="296" t="s">
        <v>100</v>
      </c>
    </row>
    <row r="89" spans="2:9" ht="13.5" thickBot="1">
      <c r="B89" s="100"/>
      <c r="C89" s="100"/>
      <c r="D89" s="100"/>
      <c r="E89" s="100"/>
      <c r="F89" s="100"/>
      <c r="G89" s="100"/>
      <c r="H89" s="198"/>
      <c r="I89" s="99"/>
    </row>
    <row r="90" spans="2:9" ht="12.75">
      <c r="B90" s="80" t="s">
        <v>271</v>
      </c>
      <c r="C90" s="44"/>
      <c r="D90" s="44"/>
      <c r="E90" s="44"/>
      <c r="F90" s="44"/>
      <c r="G90" s="44"/>
      <c r="H90" s="146"/>
      <c r="I90" s="204"/>
    </row>
    <row r="91" spans="2:9" ht="12.75">
      <c r="B91" s="38" t="s">
        <v>272</v>
      </c>
      <c r="C91" s="44">
        <v>1963</v>
      </c>
      <c r="D91" s="44">
        <v>20890</v>
      </c>
      <c r="E91" s="44">
        <v>3260</v>
      </c>
      <c r="F91" s="44">
        <v>1220</v>
      </c>
      <c r="G91" s="44">
        <v>97</v>
      </c>
      <c r="H91" s="44">
        <v>0</v>
      </c>
      <c r="I91" s="41">
        <v>27430</v>
      </c>
    </row>
    <row r="92" spans="2:9" ht="12.75">
      <c r="B92" s="38" t="s">
        <v>273</v>
      </c>
      <c r="C92" s="44">
        <v>1117</v>
      </c>
      <c r="D92" s="44">
        <v>189</v>
      </c>
      <c r="E92" s="44">
        <v>59</v>
      </c>
      <c r="F92" s="44">
        <v>650</v>
      </c>
      <c r="G92" s="44">
        <v>262</v>
      </c>
      <c r="H92" s="44">
        <v>-2277</v>
      </c>
      <c r="I92" s="41">
        <v>0</v>
      </c>
    </row>
    <row r="93" spans="2:9" ht="13.5" thickBot="1">
      <c r="B93" s="74" t="s">
        <v>274</v>
      </c>
      <c r="C93" s="77">
        <v>3080</v>
      </c>
      <c r="D93" s="77">
        <v>21079</v>
      </c>
      <c r="E93" s="77">
        <v>3319</v>
      </c>
      <c r="F93" s="77">
        <v>1870</v>
      </c>
      <c r="G93" s="77">
        <v>359</v>
      </c>
      <c r="H93" s="77">
        <v>-2277</v>
      </c>
      <c r="I93" s="75">
        <v>27430</v>
      </c>
    </row>
    <row r="94" spans="2:9" ht="12.75">
      <c r="B94" s="38" t="s">
        <v>92</v>
      </c>
      <c r="C94" s="44">
        <v>-911</v>
      </c>
      <c r="D94" s="44">
        <v>-167</v>
      </c>
      <c r="E94" s="44">
        <v>-801</v>
      </c>
      <c r="F94" s="44">
        <v>-519</v>
      </c>
      <c r="G94" s="44">
        <v>-43</v>
      </c>
      <c r="H94" s="44">
        <v>0</v>
      </c>
      <c r="I94" s="41">
        <v>-2441</v>
      </c>
    </row>
    <row r="95" spans="2:9" ht="12.75">
      <c r="B95" s="38" t="s">
        <v>275</v>
      </c>
      <c r="C95" s="44">
        <v>-198</v>
      </c>
      <c r="D95" s="44">
        <v>-12191</v>
      </c>
      <c r="E95" s="44">
        <v>-44</v>
      </c>
      <c r="F95" s="44">
        <v>-793</v>
      </c>
      <c r="G95" s="44">
        <v>-34.3590716972432</v>
      </c>
      <c r="H95" s="44">
        <v>1898.9361396867</v>
      </c>
      <c r="I95" s="41">
        <v>-11361.422932010542</v>
      </c>
    </row>
    <row r="96" spans="2:9" ht="12.75">
      <c r="B96" s="38" t="s">
        <v>276</v>
      </c>
      <c r="C96" s="44">
        <v>-663</v>
      </c>
      <c r="D96" s="44">
        <v>-280</v>
      </c>
      <c r="E96" s="44">
        <v>-1005</v>
      </c>
      <c r="F96" s="44">
        <v>-169</v>
      </c>
      <c r="G96" s="44">
        <v>-214.21450228999998</v>
      </c>
      <c r="H96" s="44">
        <v>0.23433787</v>
      </c>
      <c r="I96" s="41">
        <v>-2330.9801644199997</v>
      </c>
    </row>
    <row r="97" spans="2:9" ht="12.75">
      <c r="B97" s="38" t="s">
        <v>277</v>
      </c>
      <c r="C97" s="44">
        <v>-443</v>
      </c>
      <c r="D97" s="44">
        <v>-584</v>
      </c>
      <c r="E97" s="44">
        <v>-164</v>
      </c>
      <c r="F97" s="44">
        <v>-147</v>
      </c>
      <c r="G97" s="44">
        <v>-168.67018328</v>
      </c>
      <c r="H97" s="44">
        <v>183.074619646656</v>
      </c>
      <c r="I97" s="41">
        <v>-1323.595563633344</v>
      </c>
    </row>
    <row r="98" spans="2:9" ht="12.75">
      <c r="B98" s="38" t="s">
        <v>85</v>
      </c>
      <c r="C98" s="44">
        <v>-161</v>
      </c>
      <c r="D98" s="44">
        <v>-125</v>
      </c>
      <c r="E98" s="44">
        <v>-497</v>
      </c>
      <c r="F98" s="44">
        <v>0</v>
      </c>
      <c r="G98" s="44">
        <v>-0.0052288000000000005</v>
      </c>
      <c r="H98" s="44">
        <v>0</v>
      </c>
      <c r="I98" s="41">
        <v>-783.0052288</v>
      </c>
    </row>
    <row r="99" spans="2:9" ht="12.75">
      <c r="B99" s="38" t="s">
        <v>90</v>
      </c>
      <c r="C99" s="44">
        <v>-936</v>
      </c>
      <c r="D99" s="46">
        <v>0</v>
      </c>
      <c r="E99" s="44">
        <v>0</v>
      </c>
      <c r="F99" s="44">
        <v>0</v>
      </c>
      <c r="G99" s="44">
        <v>0.42115042</v>
      </c>
      <c r="H99" s="44">
        <v>0</v>
      </c>
      <c r="I99" s="41">
        <v>-935.57884958</v>
      </c>
    </row>
    <row r="100" spans="2:9" ht="12.75">
      <c r="B100" s="38" t="s">
        <v>278</v>
      </c>
      <c r="C100" s="44">
        <v>390</v>
      </c>
      <c r="D100" s="44">
        <v>15</v>
      </c>
      <c r="E100" s="44">
        <v>247</v>
      </c>
      <c r="F100" s="44">
        <v>0</v>
      </c>
      <c r="G100" s="44">
        <v>29.6431438764572</v>
      </c>
      <c r="H100" s="44">
        <v>86.7514187355237</v>
      </c>
      <c r="I100" s="41">
        <v>768.3945626119809</v>
      </c>
    </row>
    <row r="101" spans="2:9" ht="12.75">
      <c r="B101" s="38" t="s">
        <v>279</v>
      </c>
      <c r="C101" s="44">
        <v>-348</v>
      </c>
      <c r="D101" s="44">
        <v>273</v>
      </c>
      <c r="E101" s="44">
        <v>-317</v>
      </c>
      <c r="F101" s="44">
        <v>-193</v>
      </c>
      <c r="G101" s="44">
        <v>-262.73735910424705</v>
      </c>
      <c r="H101" s="44">
        <v>68.0894939548991</v>
      </c>
      <c r="I101" s="41">
        <v>-779.6478651493479</v>
      </c>
    </row>
    <row r="102" spans="2:9" ht="13.5" thickBot="1">
      <c r="B102" s="74" t="s">
        <v>280</v>
      </c>
      <c r="C102" s="77">
        <v>-3270</v>
      </c>
      <c r="D102" s="77">
        <v>-13059</v>
      </c>
      <c r="E102" s="77">
        <v>-2581</v>
      </c>
      <c r="F102" s="77">
        <v>-1821</v>
      </c>
      <c r="G102" s="77">
        <v>-692.922050875033</v>
      </c>
      <c r="H102" s="77">
        <v>2237.0860098937787</v>
      </c>
      <c r="I102" s="75">
        <v>-19186.836040981256</v>
      </c>
    </row>
    <row r="103" spans="2:9" ht="13.5" thickBot="1">
      <c r="B103" s="74" t="s">
        <v>91</v>
      </c>
      <c r="C103" s="77">
        <v>721</v>
      </c>
      <c r="D103" s="77">
        <v>8187</v>
      </c>
      <c r="E103" s="77">
        <v>1539</v>
      </c>
      <c r="F103" s="77">
        <v>568</v>
      </c>
      <c r="G103" s="77">
        <v>-291</v>
      </c>
      <c r="H103" s="77">
        <v>-39</v>
      </c>
      <c r="I103" s="75">
        <v>10685</v>
      </c>
    </row>
    <row r="104" spans="2:9" ht="13.5" thickBot="1">
      <c r="B104" s="74" t="s">
        <v>93</v>
      </c>
      <c r="C104" s="77">
        <v>-190</v>
      </c>
      <c r="D104" s="77">
        <v>8020</v>
      </c>
      <c r="E104" s="77">
        <v>738</v>
      </c>
      <c r="F104" s="77">
        <v>49</v>
      </c>
      <c r="G104" s="77">
        <v>-334</v>
      </c>
      <c r="H104" s="77">
        <v>-39</v>
      </c>
      <c r="I104" s="75">
        <v>8244</v>
      </c>
    </row>
    <row r="105" spans="2:9" ht="12.75">
      <c r="B105" s="38" t="s">
        <v>281</v>
      </c>
      <c r="C105" s="179">
        <v>-607</v>
      </c>
      <c r="D105" s="179">
        <v>0</v>
      </c>
      <c r="E105" s="179">
        <v>0</v>
      </c>
      <c r="F105" s="179">
        <v>0</v>
      </c>
      <c r="G105" s="179">
        <v>12</v>
      </c>
      <c r="H105" s="179">
        <v>0</v>
      </c>
      <c r="I105" s="181">
        <v>-595</v>
      </c>
    </row>
    <row r="106" spans="2:9" ht="12.75">
      <c r="B106" s="38" t="s">
        <v>282</v>
      </c>
      <c r="C106" s="180">
        <v>1762</v>
      </c>
      <c r="D106" s="180">
        <v>31</v>
      </c>
      <c r="E106" s="180">
        <v>1895</v>
      </c>
      <c r="F106" s="180">
        <v>291</v>
      </c>
      <c r="G106" s="180">
        <v>98</v>
      </c>
      <c r="H106" s="180">
        <v>-40</v>
      </c>
      <c r="I106" s="181">
        <v>4037</v>
      </c>
    </row>
    <row r="107" spans="2:9" ht="12.75">
      <c r="B107" s="137"/>
      <c r="C107" s="179"/>
      <c r="D107" s="179"/>
      <c r="E107" s="179"/>
      <c r="F107" s="179"/>
      <c r="G107" s="179"/>
      <c r="H107" s="179"/>
      <c r="I107" s="181"/>
    </row>
    <row r="108" spans="2:9" ht="12.75">
      <c r="B108" s="205" t="s">
        <v>283</v>
      </c>
      <c r="C108" s="179">
        <v>6561</v>
      </c>
      <c r="D108" s="179">
        <v>3022</v>
      </c>
      <c r="E108" s="179">
        <v>11515</v>
      </c>
      <c r="F108" s="179">
        <v>1828</v>
      </c>
      <c r="G108" s="179">
        <v>1782</v>
      </c>
      <c r="H108" s="179"/>
      <c r="I108" s="181">
        <v>24708</v>
      </c>
    </row>
    <row r="109" spans="2:9" ht="12.75">
      <c r="B109" s="205"/>
      <c r="C109" s="44"/>
      <c r="D109" s="44"/>
      <c r="E109" s="44"/>
      <c r="F109" s="44"/>
      <c r="G109" s="44"/>
      <c r="H109" s="44"/>
      <c r="I109" s="146"/>
    </row>
    <row r="110" spans="4:6" ht="12.75">
      <c r="D110" s="44"/>
      <c r="E110" s="44"/>
      <c r="F110" s="1"/>
    </row>
    <row r="111" spans="2:6" ht="12.75">
      <c r="B111" s="254" t="s">
        <v>284</v>
      </c>
      <c r="E111" s="1"/>
      <c r="F111"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2022-05-12T12:58:35Z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