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 yWindow="588" windowWidth="28596" windowHeight="7236" tabRatio="875" activeTab="0"/>
  </bookViews>
  <sheets>
    <sheet name="PGNiG Group" sheetId="1" r:id="rId1"/>
    <sheet name="Changes in data presentation" sheetId="2" r:id="rId2"/>
    <sheet name="P&amp;L" sheetId="3" r:id="rId3"/>
    <sheet name="Balance sheet" sheetId="4" r:id="rId4"/>
    <sheet name="Cash flows" sheetId="5" r:id="rId5"/>
    <sheet name="Revenue" sheetId="6" r:id="rId6"/>
    <sheet name="Operating costs" sheetId="7" r:id="rId7"/>
    <sheet name="Hedging" sheetId="8" r:id="rId8"/>
    <sheet name="Hedge accounting" sheetId="9" r:id="rId9"/>
    <sheet name="Segments H1" sheetId="10" r:id="rId10"/>
    <sheet name="Segments Q2" sheetId="11" r:id="rId11"/>
    <sheet name="Segment E&amp;P 2019-2020" sheetId="12" r:id="rId12"/>
    <sheet name="Segment T&amp;S 2019-2020" sheetId="13" r:id="rId13"/>
    <sheet name="Segment D 2019-2020" sheetId="14" r:id="rId14"/>
    <sheet name="Segment Gen 2019-2020" sheetId="15" r:id="rId15"/>
    <sheet name="Segment Oth 2019-2020" sheetId="16" r:id="rId16"/>
    <sheet name="Operating data" sheetId="17" r:id="rId17"/>
    <sheet name="Consumer Groups 2013-2020" sheetId="18" r:id="rId18"/>
  </sheets>
  <definedNames>
    <definedName name="_xlfn.IFERROR" hidden="1">#NAME?</definedName>
    <definedName name="_xlnm.Print_Area" localSheetId="3">'Balance sheet'!$B$2:$G$52</definedName>
    <definedName name="_xlnm.Print_Area" localSheetId="4">'Cash flows'!$B$2:$F$40</definedName>
    <definedName name="_xlnm.Print_Area" localSheetId="17">'Consumer Groups 2013-2020'!$B$2:$AC$18</definedName>
    <definedName name="_xlnm.Print_Area" localSheetId="8">'Hedge accounting'!$B$2:$H$76</definedName>
    <definedName name="_xlnm.Print_Area" localSheetId="7">'Hedging'!$B$2:$K$38</definedName>
    <definedName name="_xlnm.Print_Area" localSheetId="6">'Operating costs'!$B$2:$F$35</definedName>
    <definedName name="_xlnm.Print_Area" localSheetId="16">'Operating data'!$B$2:$AC$53</definedName>
    <definedName name="_xlnm.Print_Area" localSheetId="2">'P&amp;L'!$B$2:$W$29</definedName>
    <definedName name="_xlnm.Print_Area" localSheetId="0">'PGNiG Group'!$A$1:$C$32</definedName>
    <definedName name="_xlnm.Print_Area" localSheetId="5">'Revenue'!$B$2:$F$26</definedName>
    <definedName name="_xlnm.Print_Area" localSheetId="13">'Segment D 2019-2020'!$B$2:$I$24</definedName>
    <definedName name="_xlnm.Print_Area" localSheetId="11">'Segment E&amp;P 2019-2020'!$B$2:$I$21</definedName>
    <definedName name="_xlnm.Print_Area" localSheetId="14">'Segment Gen 2019-2020'!$B$2:$I$22</definedName>
    <definedName name="_xlnm.Print_Area" localSheetId="15">'Segment Oth 2019-2020'!$B$2:$I$23</definedName>
    <definedName name="_xlnm.Print_Area" localSheetId="12">'Segment T&amp;S 2019-2020'!$B$2:$I$21</definedName>
    <definedName name="_xlnm.Print_Area" localSheetId="9">'Segments H1'!$B$2:$Q$53</definedName>
    <definedName name="_xlnm.Print_Area" localSheetId="10">'Segments Q2'!$B$2:$Q$53</definedName>
    <definedName name="_xlnm.Print_Titles" localSheetId="3">'Balance sheet'!$B:$B</definedName>
    <definedName name="_xlnm.Print_Titles" localSheetId="4">'Cash flows'!$B:$B</definedName>
    <definedName name="_xlnm.Print_Titles" localSheetId="17">'Consumer Groups 2013-2020'!$B:$B</definedName>
    <definedName name="_xlnm.Print_Titles" localSheetId="8">'Hedge accounting'!$B:$B</definedName>
    <definedName name="_xlnm.Print_Titles" localSheetId="7">'Hedging'!$B:$B</definedName>
    <definedName name="_xlnm.Print_Titles" localSheetId="6">'Operating costs'!$B:$B</definedName>
    <definedName name="_xlnm.Print_Titles" localSheetId="16">'Operating data'!$B:$B</definedName>
    <definedName name="_xlnm.Print_Titles" localSheetId="2">'P&amp;L'!$B:$B</definedName>
    <definedName name="_xlnm.Print_Titles" localSheetId="5">'Revenue'!$B:$B</definedName>
    <definedName name="_xlnm.Print_Titles" localSheetId="13">'Segment D 2019-2020'!$B:$B</definedName>
    <definedName name="_xlnm.Print_Titles" localSheetId="11">'Segment E&amp;P 2019-2020'!$B:$B</definedName>
    <definedName name="_xlnm.Print_Titles" localSheetId="14">'Segment Gen 2019-2020'!$B:$B</definedName>
    <definedName name="_xlnm.Print_Titles" localSheetId="15">'Segment Oth 2019-2020'!$B:$B</definedName>
    <definedName name="_xlnm.Print_Titles" localSheetId="12">'Segment T&amp;S 2019-2020'!$B:$B</definedName>
    <definedName name="_xlnm.Print_Titles" localSheetId="9">'Segments H1'!$B:$B</definedName>
    <definedName name="_xlnm.Print_Titles" localSheetId="10">'Segments Q2'!$B:$B</definedName>
  </definedNames>
  <calcPr fullCalcOnLoad="1"/>
</workbook>
</file>

<file path=xl/sharedStrings.xml><?xml version="1.0" encoding="utf-8"?>
<sst xmlns="http://schemas.openxmlformats.org/spreadsheetml/2006/main" count="1281" uniqueCount="346">
  <si>
    <t>Q1 2011</t>
  </si>
  <si>
    <t>Q1 2012</t>
  </si>
  <si>
    <t>Q4 2012</t>
  </si>
  <si>
    <t>Q4 2011</t>
  </si>
  <si>
    <t>Q3 2012</t>
  </si>
  <si>
    <t>Q2 2012</t>
  </si>
  <si>
    <t>Q3 2011</t>
  </si>
  <si>
    <t>Q2 2011</t>
  </si>
  <si>
    <t>Q2 2013</t>
  </si>
  <si>
    <t>Q1 2013</t>
  </si>
  <si>
    <t>Q3 2013</t>
  </si>
  <si>
    <t>Q4 2013</t>
  </si>
  <si>
    <t>Q1 2014</t>
  </si>
  <si>
    <t>Q2 2014</t>
  </si>
  <si>
    <t>Q4 2014</t>
  </si>
  <si>
    <t>Q3 2014</t>
  </si>
  <si>
    <t>Q2 2015</t>
  </si>
  <si>
    <t>Q1 2015</t>
  </si>
  <si>
    <t>Q3 2015</t>
  </si>
  <si>
    <t>Q4 2015</t>
  </si>
  <si>
    <t>Q1 2016</t>
  </si>
  <si>
    <t>Q2 2016</t>
  </si>
  <si>
    <t>-</t>
  </si>
  <si>
    <t>Q3 2016</t>
  </si>
  <si>
    <t>Q4 2016</t>
  </si>
  <si>
    <t xml:space="preserve">        Pakistan</t>
  </si>
  <si>
    <t xml:space="preserve">        LNG</t>
  </si>
  <si>
    <t>Q1 2017</t>
  </si>
  <si>
    <t>Q2 2017</t>
  </si>
  <si>
    <t xml:space="preserve">(TJ) </t>
  </si>
  <si>
    <t xml:space="preserve">(GWh) </t>
  </si>
  <si>
    <t>Q3 2017</t>
  </si>
  <si>
    <t>Q4 2017</t>
  </si>
  <si>
    <t>Q1 2018</t>
  </si>
  <si>
    <t>Q2 2018</t>
  </si>
  <si>
    <t>H1 2018</t>
  </si>
  <si>
    <t>Powrót</t>
  </si>
  <si>
    <t>Q3 2018</t>
  </si>
  <si>
    <t>(w mln PLN)</t>
  </si>
  <si>
    <t>(in PLN million)</t>
  </si>
  <si>
    <t>Q4 2018</t>
  </si>
  <si>
    <t>9M 2018</t>
  </si>
  <si>
    <t>FY 2018</t>
  </si>
  <si>
    <t>Q1 2019</t>
  </si>
  <si>
    <t xml:space="preserve">  -   </t>
  </si>
  <si>
    <t>FY 2016</t>
  </si>
  <si>
    <t>Q2 2019</t>
  </si>
  <si>
    <t>H1 2019</t>
  </si>
  <si>
    <t>Q3 2019</t>
  </si>
  <si>
    <t>9M 2019</t>
  </si>
  <si>
    <t>Q4 2019</t>
  </si>
  <si>
    <t>Consolidated statement of profit or loss</t>
  </si>
  <si>
    <t>Consolidated statement of financial position</t>
  </si>
  <si>
    <t>Consolidated statement of cash flows</t>
  </si>
  <si>
    <t>Revenue from sale of gas and other revenue</t>
  </si>
  <si>
    <t>Operating expenses</t>
  </si>
  <si>
    <t>Gains/losses on derivative instruments and currency exchange differences</t>
  </si>
  <si>
    <t>Hedge accounting</t>
  </si>
  <si>
    <t>Exploration and Production</t>
  </si>
  <si>
    <t>Trade and Storage</t>
  </si>
  <si>
    <t>Distribution</t>
  </si>
  <si>
    <t>Generation</t>
  </si>
  <si>
    <t>Other Segments</t>
  </si>
  <si>
    <t>Operating data</t>
  </si>
  <si>
    <t>Gas sales volumes by customer group</t>
  </si>
  <si>
    <t>Return</t>
  </si>
  <si>
    <t>Revenue from sale of gas</t>
  </si>
  <si>
    <t>Other revenue</t>
  </si>
  <si>
    <t>Revenue</t>
  </si>
  <si>
    <t>Cost of gas sold</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</si>
  <si>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</si>
  <si>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</si>
  <si>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</si>
  <si>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</si>
  <si>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</si>
  <si>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</si>
  <si>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</si>
  <si>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</si>
  <si>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amortization (EBITDA)</t>
  </si>
  <si>
    <t>Depreciation and amortization</t>
  </si>
  <si>
    <t>Operating profit (EBIT)</t>
  </si>
  <si>
    <t>Net finance costs</t>
  </si>
  <si>
    <t>Profit/(loss) from equity-accounted investees</t>
  </si>
  <si>
    <t>Profit before tax</t>
  </si>
  <si>
    <t>Income tax</t>
  </si>
  <si>
    <t>Net profit</t>
  </si>
  <si>
    <t>ASSETS</t>
  </si>
  <si>
    <t>Property, plant and equipment</t>
  </si>
  <si>
    <t>Intangible assets</t>
  </si>
  <si>
    <t>Deferred tax assets</t>
  </si>
  <si>
    <t>Equity-accounted investees</t>
  </si>
  <si>
    <t>Derivative financial instruments</t>
  </si>
  <si>
    <t>Other assets</t>
  </si>
  <si>
    <t>Non-current assets</t>
  </si>
  <si>
    <t>Inventories</t>
  </si>
  <si>
    <t>Receivables</t>
  </si>
  <si>
    <t>Cash and cash equivalents</t>
  </si>
  <si>
    <t>Assets held for sale</t>
  </si>
  <si>
    <t>Current assets</t>
  </si>
  <si>
    <t>TOTAL ASSETS</t>
  </si>
  <si>
    <t>EQUITY AND LIABILITIES</t>
  </si>
  <si>
    <t>Share capital and share premium</t>
  </si>
  <si>
    <t>Hedging reserve</t>
  </si>
  <si>
    <t>Accumulated other comprehensive income</t>
  </si>
  <si>
    <t>Retained earnings</t>
  </si>
  <si>
    <t>Equity attributable to owners of the parent</t>
  </si>
  <si>
    <t>Equity attributable to non-controlling interests</t>
  </si>
  <si>
    <t>Total equity</t>
  </si>
  <si>
    <t>Financing liabilities</t>
  </si>
  <si>
    <t>Employee benefit obligations</t>
  </si>
  <si>
    <t>Provision for well decommissioning costs</t>
  </si>
  <si>
    <t>Other provisions</t>
  </si>
  <si>
    <t>Grants</t>
  </si>
  <si>
    <t>Deferred tax liabilities</t>
  </si>
  <si>
    <t>Other liabilities</t>
  </si>
  <si>
    <t>Non-current liabilities</t>
  </si>
  <si>
    <t>Trade and tax payables *</t>
  </si>
  <si>
    <t>Current liabilities</t>
  </si>
  <si>
    <t>Total liabilities</t>
  </si>
  <si>
    <t>TOTAL EQUITY AND LIABILITIES</t>
  </si>
  <si>
    <t>December 
31st 2019</t>
  </si>
  <si>
    <t>(%)</t>
  </si>
  <si>
    <t>% change</t>
  </si>
  <si>
    <t>amount change</t>
  </si>
  <si>
    <t>Cash flows from operating activities</t>
  </si>
  <si>
    <t>Current tax expense</t>
  </si>
  <si>
    <t>Net gain/(loss) on investing activities</t>
  </si>
  <si>
    <t>Other non-monetary adjustments</t>
  </si>
  <si>
    <t>Income tax paid</t>
  </si>
  <si>
    <t>Movements in working capital:</t>
  </si>
  <si>
    <t xml:space="preserve">    Change in inventories</t>
  </si>
  <si>
    <t xml:space="preserve">    Change in receivables</t>
  </si>
  <si>
    <t xml:space="preserve">    Change in other assets</t>
  </si>
  <si>
    <t xml:space="preserve">    Change in trade and tax payables</t>
  </si>
  <si>
    <t xml:space="preserve">    Change in employee benefit obligations</t>
  </si>
  <si>
    <t xml:space="preserve">    Change in provision for well decommissioning costs</t>
  </si>
  <si>
    <t xml:space="preserve">    Change in other provisions</t>
  </si>
  <si>
    <t xml:space="preserve">    Change in other liabilities</t>
  </si>
  <si>
    <t>Net cash from operating activities</t>
  </si>
  <si>
    <t>Cash flows from investing activities</t>
  </si>
  <si>
    <t>Payments for acquisition of tangible exploration and evaluation assets under construction</t>
  </si>
  <si>
    <t>Payments for other property, plant and equipment and intangible assets</t>
  </si>
  <si>
    <t>Other items, net</t>
  </si>
  <si>
    <t>Net cash from investing activities</t>
  </si>
  <si>
    <t>Cash flows from financing activities</t>
  </si>
  <si>
    <t>Increase in debt</t>
  </si>
  <si>
    <t>Decrease in debt</t>
  </si>
  <si>
    <t>Net cash from financing activities</t>
  </si>
  <si>
    <t>Net cash flows</t>
  </si>
  <si>
    <t>Cash and cash equivalents at beginning of period</t>
  </si>
  <si>
    <t>Foreign exchange differences on cash and cash equivalents</t>
  </si>
  <si>
    <t>Cash and cash equivalents at end of period</t>
  </si>
  <si>
    <t>Revenue from sale of gas, including:</t>
  </si>
  <si>
    <t xml:space="preserve">        High-methane gas</t>
  </si>
  <si>
    <t xml:space="preserve">        Nitrogen-rich gas</t>
  </si>
  <si>
    <t xml:space="preserve">        CNG</t>
  </si>
  <si>
    <t xml:space="preserve">        Propane-butane gas</t>
  </si>
  <si>
    <t xml:space="preserve">        Correction of gas sales on hedging transactions</t>
  </si>
  <si>
    <t>Other revenue, including:</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</si>
  <si>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</si>
  <si>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</si>
  <si>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</si>
  <si>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</si>
  <si>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</si>
  <si>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</si>
  <si>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</si>
  <si>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</si>
  <si>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distribution services</t>
  </si>
  <si>
    <t xml:space="preserve">                - connection charge</t>
  </si>
  <si>
    <t xml:space="preserve">                - other</t>
  </si>
  <si>
    <t xml:space="preserve">        Other</t>
  </si>
  <si>
    <t>Total revenue</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</si>
  <si>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</si>
  <si>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</si>
  <si>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</si>
  <si>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</si>
  <si>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</si>
  <si>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</si>
  <si>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</si>
  <si>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</si>
  <si>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</si>
  <si>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Regasification services</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</si>
  <si>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</si>
  <si>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</si>
  <si>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</si>
  <si>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</si>
  <si>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</si>
  <si>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property, plant and equipment </t>
  </si>
  <si>
    <t xml:space="preserve">        Impairment losses on intangible assets</t>
  </si>
  <si>
    <t>Depreciation and amortisation</t>
  </si>
  <si>
    <t>Total other income and expenses</t>
  </si>
  <si>
    <t>Total</t>
  </si>
  <si>
    <t>Items of income and expenses related to financial assets and liabilities</t>
  </si>
  <si>
    <t>Impact on income statement</t>
  </si>
  <si>
    <t>Valuation and implementation of derivative financial instruments not covered by hedge accounting</t>
  </si>
  <si>
    <t xml:space="preserve">           net financial costs</t>
  </si>
  <si>
    <t xml:space="preserve">           included in other operating costs</t>
  </si>
  <si>
    <t>Reclassification from other comprehensive income</t>
  </si>
  <si>
    <t xml:space="preserve">           sales revenues</t>
  </si>
  <si>
    <t xml:space="preserve">           raw and other materials used</t>
  </si>
  <si>
    <t>Impact on other comprehensive income</t>
  </si>
  <si>
    <t>Gains / losses on the valuation of derivatives in cash flow hedge accounting [effective part]</t>
  </si>
  <si>
    <t>Reclassification of the valuation to the profit and loss account in connection with the implementation (cash flow hedge accounting)</t>
  </si>
  <si>
    <t>Effect on comprehensive income</t>
  </si>
  <si>
    <t>FY 2019</t>
  </si>
  <si>
    <t>Cash flow hedges in PGNiG SA</t>
  </si>
  <si>
    <t>Notional amount</t>
  </si>
  <si>
    <t>Carrying amount</t>
  </si>
  <si>
    <t>Assets</t>
  </si>
  <si>
    <t>Liabilities</t>
  </si>
  <si>
    <t xml:space="preserve">            Average rate forwards (EUR)</t>
  </si>
  <si>
    <t xml:space="preserve">            Basis swap contracts for gas price indices</t>
  </si>
  <si>
    <t xml:space="preserve">            Swap contracts for gas price indices</t>
  </si>
  <si>
    <t xml:space="preserve">            Swap contracts for oil price indices</t>
  </si>
  <si>
    <t>Change in fair value of hedging instrument</t>
  </si>
  <si>
    <t>Hedging gains</t>
  </si>
  <si>
    <t>Hedge ineffectiveness amount</t>
  </si>
  <si>
    <t>Income statement</t>
  </si>
  <si>
    <t>Sales to external customers</t>
  </si>
  <si>
    <t>Inter-segment sales</t>
  </si>
  <si>
    <t>Total segment revenue</t>
  </si>
  <si>
    <t>Raw and other materials used</t>
  </si>
  <si>
    <t>Employee benefits</t>
  </si>
  <si>
    <t>Contracted services</t>
  </si>
  <si>
    <t>Cost of products and services for own needs</t>
  </si>
  <si>
    <t>Other operating expenses (net)</t>
  </si>
  <si>
    <t>Total segment costs</t>
  </si>
  <si>
    <t>Profit/(loss) from  equity-accounted investees</t>
  </si>
  <si>
    <t xml:space="preserve">Expenditure on acquisition of property, plant and equipment and intangible assets </t>
  </si>
  <si>
    <t>Elimination</t>
  </si>
  <si>
    <t>Intercompany sales</t>
  </si>
  <si>
    <t>Households</t>
  </si>
  <si>
    <t>Other industrial 
customers</t>
  </si>
  <si>
    <t>Trade, services, other</t>
  </si>
  <si>
    <t>Nitrogen plants**</t>
  </si>
  <si>
    <t>Heat and power plants**</t>
  </si>
  <si>
    <t>Refineries and petrochemical**</t>
  </si>
  <si>
    <t xml:space="preserve">Customers of PGNiG Supply &amp; Trading </t>
  </si>
  <si>
    <t>Polish Power Exchange (PPE)</t>
  </si>
  <si>
    <t>Gas export</t>
  </si>
  <si>
    <t>*PGNiG Group (PGNiG Retail, PST, Pakistan)</t>
  </si>
  <si>
    <t>**Data regarding FY 2015 and earlier quarters were not reclassificated in terms of volumes from position Refineries and petrochemical to Nitrogen plants and Heat and power plants</t>
  </si>
  <si>
    <t xml:space="preserve">(bcm) </t>
  </si>
  <si>
    <r>
      <t>(bcm</t>
    </r>
    <r>
      <rPr>
        <sz val="10"/>
        <color indexed="8"/>
        <rFont val="Arial"/>
        <family val="2"/>
      </rPr>
      <t xml:space="preserve">) </t>
    </r>
  </si>
  <si>
    <r>
      <t>(mcm</t>
    </r>
    <r>
      <rPr>
        <sz val="10"/>
        <color indexed="8"/>
        <rFont val="Arial"/>
        <family val="2"/>
      </rPr>
      <t xml:space="preserve">) </t>
    </r>
  </si>
  <si>
    <t>FY 2017</t>
  </si>
  <si>
    <t>FY 2015</t>
  </si>
  <si>
    <t>FY 2014</t>
  </si>
  <si>
    <t>FY 2013</t>
  </si>
  <si>
    <t>FY 2012</t>
  </si>
  <si>
    <t>FY 2011</t>
  </si>
  <si>
    <t>Natural gas production of PGNiG Group</t>
  </si>
  <si>
    <t>High-methane gas (E)</t>
  </si>
  <si>
    <t xml:space="preserve">        Poland</t>
  </si>
  <si>
    <t xml:space="preserve">        Norway</t>
  </si>
  <si>
    <t>Nitrogen-rich gas (Ls/Lw measured as E equiv.)</t>
  </si>
  <si>
    <t>Total (measured as E equivalent)</t>
  </si>
  <si>
    <t>Natural gas sales of PGNiG Group</t>
  </si>
  <si>
    <t xml:space="preserve">        sales of PST outside of PGNiG Group</t>
  </si>
  <si>
    <t>Total (measured as E equivalent)*</t>
  </si>
  <si>
    <t>Sales of natural gas directly from fields od PGNiG SA**</t>
  </si>
  <si>
    <t>Imports of natural gas</t>
  </si>
  <si>
    <t>Total:</t>
  </si>
  <si>
    <t xml:space="preserve">        from the East</t>
  </si>
  <si>
    <t>Gas in underground storage facilities***</t>
  </si>
  <si>
    <t>At the end of quarter</t>
  </si>
  <si>
    <t>Gas distribution volumes (in natural units)</t>
  </si>
  <si>
    <t>high-methane gas, nitrogen gas, propane-butane, coking gas</t>
  </si>
  <si>
    <t>Production of crude oil and condesate</t>
  </si>
  <si>
    <t>Sales of crude oil and condensate</t>
  </si>
  <si>
    <t>Production heat outside of PGNiG Group</t>
  </si>
  <si>
    <t>Production power net 2nd level (for sale)</t>
  </si>
  <si>
    <t>* sales volumes include sales of LNG</t>
  </si>
  <si>
    <t>** sales volumes do not include sales of LNG</t>
  </si>
  <si>
    <t>Q1 2020</t>
  </si>
  <si>
    <t xml:space="preserve">***Data restated for comparability in connection with the application of the new 
IFRS 9 and IFRS 15 Financial Reporting Standard with effect from 1 January 2018
</t>
  </si>
  <si>
    <t>Q1 2019 
*adjusted</t>
  </si>
  <si>
    <t>March 
31st 2020</t>
  </si>
  <si>
    <t>Change in equity recognised in inventories*</t>
  </si>
  <si>
    <t xml:space="preserve">            Forward contracts for currency purchase (USD/PLN)</t>
  </si>
  <si>
    <t xml:space="preserve">            Forward contracts to purchase USD for EUR (EUR/USD)</t>
  </si>
  <si>
    <t xml:space="preserve">            Swap contracts for HH price indices</t>
  </si>
  <si>
    <t>Workforce (excluding  the workforce of equity-accounted investees)</t>
  </si>
  <si>
    <t>Result on system balancing (including cost of gas for diffrence in balancing)**</t>
  </si>
  <si>
    <t xml:space="preserve">(thous. tonnes) </t>
  </si>
  <si>
    <t>Gas sales volumes by customer group*</t>
  </si>
  <si>
    <t>EBITDA</t>
  </si>
  <si>
    <t xml:space="preserve">    Return</t>
  </si>
  <si>
    <t>Changes in data presentation in the financial statements</t>
  </si>
  <si>
    <t>Change</t>
  </si>
  <si>
    <t>Operating expenses, including:</t>
  </si>
  <si>
    <t>Operating profit before interest, taxes, depreciation and amortisation (EBITDA)</t>
  </si>
  <si>
    <t>Depreciation and amortisation expense</t>
  </si>
  <si>
    <t>(PLN million)</t>
  </si>
  <si>
    <t>Net cash from financing activities, including:</t>
  </si>
  <si>
    <t xml:space="preserve">Decrease in debt </t>
  </si>
  <si>
    <t>Cash and cash equivalents at beginning of the period</t>
  </si>
  <si>
    <t>Cash and cash equivalents at end of the period</t>
  </si>
  <si>
    <t>Depreciation and amortisation </t>
  </si>
  <si>
    <t>FY 2018 
**adjusted</t>
  </si>
  <si>
    <t xml:space="preserve">**A new Gas Grid Code introduced changes to the commercial balancing regime for natural gas distribution as of January 1st 2020. The changes include an annual settlement period for the difference between settlement allocations and distribution services, taking into account the average annual gas price on POLPX – departure from the monthly settlement of the difference between gas fed into and withdrawn from the grid and introduction of a compensation procedure, whereby volumes of gas fed into and withdrawn from the grid will be compared on an annual basis. 
</t>
  </si>
  <si>
    <t>**In Q4 2019 there was a change in the presentation of the cost of purchasing CO₂ emission allowances. The amount of PLN 470 million was reclassified from: The value of goods and materials sold in: Other income and expenses to: Work performed by the entity and capilatised. Data for Q4 2018 and FY 2018 were adjusted for the cost of purchasing CO₂ emission allowances in the amount of PLN 158 million, respectively.</t>
  </si>
  <si>
    <t>*Data adjusted in connection with the application of the new IFRS 16 financial reporting standard with effect from 1 January 2019.</t>
  </si>
  <si>
    <t>Segments in H1</t>
  </si>
  <si>
    <t>Segments in Q2</t>
  </si>
  <si>
    <t xml:space="preserve">Following a detailed analysis of the regulations governing recognition of lease contracts/decisions concerning long-term lease of underground infrastructure and taking into account the relevant interpretation issued by the IFRS Interpretations Committee, in the preparation of the financial statements as at December 31st 2019 the Group concluded that it was a party to lease contracts/long-term lease decisions which satisfy the definition of leases in accordance with IFRS 16. 
Therefore, the Group recognised right-of-use assets and lease liabilities as at January 1st 2019, and the adjustment also affected the financial data presented in the interim reports issued in 2019. 
The tables below present the effect of the adjustment on the consolidated financial statements of the PGNiG Group for H1 2019.
</t>
  </si>
  <si>
    <t xml:space="preserve">Period ended
 June 30th 2019 
before restatement
</t>
  </si>
  <si>
    <t xml:space="preserve">Period ended 
June 30th 2019 
after restatement
</t>
  </si>
  <si>
    <t>Effect of the annex executed with PAO Gazprom/OOO Gazprom Export on the cost of gas in 2014–2019</t>
  </si>
  <si>
    <t>H1 2020</t>
  </si>
  <si>
    <t>Q2 2020</t>
  </si>
  <si>
    <t>Q2 2019 
*skorygowany</t>
  </si>
  <si>
    <t>Q1 2019 
*skorygowany</t>
  </si>
  <si>
    <t>H1 2019 
*adjusted</t>
  </si>
  <si>
    <t>Q2 2019 
*adjusted</t>
  </si>
  <si>
    <t>% change 
H1 2020/H1 2019</t>
  </si>
  <si>
    <t>% change 
Q2 2020/Q2 2019</t>
  </si>
  <si>
    <t>amount change 
H1 2020/H1 2019</t>
  </si>
  <si>
    <t>amount change 
Q2 2020/Q2 2019</t>
  </si>
  <si>
    <t>FY 2017
*** adjusted</t>
  </si>
  <si>
    <t>Q4 2017
*** adjusted</t>
  </si>
  <si>
    <t>Q3 2017
*** adjusted</t>
  </si>
  <si>
    <t>Q2 2017
*** adjusted</t>
  </si>
  <si>
    <t>Q1 2017
*** adjusted</t>
  </si>
  <si>
    <t>* including income tax of PLN 1 111m (2019: PLN 132m)</t>
  </si>
  <si>
    <t>% change              H1 2020/H1 2019</t>
  </si>
  <si>
    <t xml:space="preserve">*In H12020 in the consolidated statement of changes in equity, deferred tax was reclassified with regard to the position: Hedging reserve, from: Other comprehensive income, net to: Change in equity recognised in inventory. The adjustment for Q1 2019 amounted to PLN +21 million respectively. 
</t>
  </si>
  <si>
    <t>2019
*adjusted</t>
  </si>
  <si>
    <t>Amount reclassified from cash flow hedging reserve**</t>
  </si>
  <si>
    <t>Amount transferred from cash flow hedging reserve***</t>
  </si>
  <si>
    <t>**Gain/loss realised on hedging instruments designated for hedge accounting: PLN +819 m in Q1 2020; PLN +178 m in Q1 2019</t>
  </si>
  <si>
    <t>***Amount transferred from cash flow hedging reserve - impact: PLN -215m in Q1 2020; PLN +94m in Q1 2019</t>
  </si>
  <si>
    <t>*Data adjusted for comparability in connection with the application in H1 2020 of the changed approach to the classification of transactions as part of the disclosures required by IFRS 9 related to hedge accounting.</t>
  </si>
  <si>
    <t>Segments in H1 2020</t>
  </si>
  <si>
    <t>% change 
H1 2020/ H1 2019</t>
  </si>
  <si>
    <t>amount change
H1 2020/ H1 2019</t>
  </si>
  <si>
    <t>Segments in Q2 2020</t>
  </si>
  <si>
    <t>Segments in Q2 2019*</t>
  </si>
  <si>
    <t>Q2 2019
 *adjusted</t>
  </si>
  <si>
    <t>(GWh)</t>
  </si>
  <si>
    <t xml:space="preserve">*** data include high methane and nitrogen rich gas stored in Poland and abroad as well as LNG terminals. Data up to and including Q4 2016 include gas in high-methane gas storage facilities in Poland. </t>
  </si>
  <si>
    <t>Q4 2018 
**adjusted</t>
  </si>
  <si>
    <t>Segments in H1 2019*</t>
  </si>
  <si>
    <t>2019
*reported</t>
  </si>
  <si>
    <t>(TJ)</t>
  </si>
  <si>
    <t>Financial and operating data 
PGNiG Group in Q1 2016 - Q2 2020</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</si>
</sst>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_);_(* \(#,##0.0\);_(* &quot;-&quot;??_);_(@_)"/>
    <numFmt numFmtId="167" formatCode="_(* #,##0_);_(* \(#,##0\);_(* &quot;-&quot;??_);_(@_)"/>
    <numFmt numFmtId="168" formatCode="_(* #,##0.00_);_(* \(#,##0.00\);_(* &quot;-&quot;??_);_(@_)"/>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
    <numFmt numFmtId="175" formatCode="_(* #,##0_);_(* \(#,##0\);_(* &quot;-&quot;_);_(@_)"/>
    <numFmt numFmtId="176" formatCode="0.000"/>
    <numFmt numFmtId="177" formatCode="0.0"/>
    <numFmt numFmtId="178" formatCode="#,##0.0"/>
    <numFmt numFmtId="179" formatCode="[$-415]d\ mmmm\ yyyy"/>
    <numFmt numFmtId="180" formatCode="_-* #,##0.0\ _z_ł_-;\-* #,##0.0\ _z_ł_-;_-* &quot;-&quot;?\ _z_ł_-;_-@_-"/>
    <numFmt numFmtId="181" formatCode="#,##0.0000"/>
    <numFmt numFmtId="182" formatCode="0.000000"/>
    <numFmt numFmtId="183" formatCode="0.00000"/>
    <numFmt numFmtId="184" formatCode="0.0000"/>
    <numFmt numFmtId="185" formatCode="_-* #,##0.0\ _z_ł_-;\-* #,##0.0\ _z_ł_-;_-* &quot;-&quot;??\ _z_ł_-;_-@_-"/>
    <numFmt numFmtId="186" formatCode="_-* #,##0.00\ &quot;Sk&quot;_-;\-* #,##0.00\ &quot;Sk&quot;_-;_-* &quot;-&quot;??\ &quot;Sk&quot;_-;_-@_-"/>
    <numFmt numFmtId="187" formatCode="General_)"/>
    <numFmt numFmtId="188" formatCode="0.00_)"/>
    <numFmt numFmtId="189" formatCode="&quot;See Note &quot;\ #"/>
    <numFmt numFmtId="190" formatCode="\ #,##0"/>
    <numFmt numFmtId="191" formatCode="&quot;L.&quot;\ #,##0;[Red]\-&quot;L.&quot;\ #,##0"/>
    <numFmt numFmtId="192" formatCode="0.00000000"/>
    <numFmt numFmtId="193" formatCode="0.0000000"/>
    <numFmt numFmtId="194" formatCode="_(\ #,##0_);_(\ \(#,##0\);_(\ &quot;-&quot;??_);_(@_)"/>
    <numFmt numFmtId="195" formatCode="#,##0.000"/>
    <numFmt numFmtId="196" formatCode="_(* #,##0.000_);_(* \(#,##0.000\);_(* &quot;-&quot;??_);_(@_)"/>
    <numFmt numFmtId="197" formatCode="[$-415]dddd\,\ d\ mmmm\ yyyy"/>
    <numFmt numFmtId="198" formatCode="#,##0.00\ &quot;zł&quot;"/>
  </numFmts>
  <fonts count="139">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8"/>
      <name val="Calibri"/>
      <family val="2"/>
    </font>
    <font>
      <sz val="18"/>
      <color indexed="18"/>
      <name val="Arial"/>
      <family val="2"/>
    </font>
    <font>
      <b/>
      <sz val="30"/>
      <color indexed="18"/>
      <name val="Calibri"/>
      <family val="2"/>
    </font>
    <font>
      <b/>
      <sz val="10"/>
      <color indexed="30"/>
      <name val="Arial"/>
      <family val="2"/>
    </font>
    <font>
      <sz val="10"/>
      <color indexed="10"/>
      <name val="Calibri"/>
      <family val="2"/>
    </font>
    <font>
      <sz val="30"/>
      <color indexed="18"/>
      <name val="Calibri"/>
      <family val="2"/>
    </font>
    <font>
      <sz val="12"/>
      <color indexed="18"/>
      <name val="Arial"/>
      <family val="2"/>
    </font>
    <font>
      <sz val="10"/>
      <color indexed="30"/>
      <name val="Arial"/>
      <family val="2"/>
    </font>
    <font>
      <i/>
      <sz val="10"/>
      <color indexed="10"/>
      <name val="Calibri"/>
      <family val="2"/>
    </font>
    <font>
      <sz val="10"/>
      <color indexed="8"/>
      <name val="Calibri"/>
      <family val="2"/>
    </font>
    <font>
      <b/>
      <sz val="30"/>
      <color indexed="18"/>
      <name val="Arial"/>
      <family val="2"/>
    </font>
    <font>
      <i/>
      <sz val="10"/>
      <color indexed="10"/>
      <name val="Arial"/>
      <family val="2"/>
    </font>
    <font>
      <sz val="9"/>
      <color indexed="30"/>
      <name val="Arial"/>
      <family val="2"/>
    </font>
    <font>
      <sz val="9"/>
      <color indexed="8"/>
      <name val="Arial"/>
      <family val="2"/>
    </font>
    <font>
      <sz val="24"/>
      <color indexed="18"/>
      <name val="Arial"/>
      <family val="2"/>
    </font>
    <font>
      <sz val="10"/>
      <color indexed="30"/>
      <name val="Calibri"/>
      <family val="2"/>
    </font>
    <font>
      <b/>
      <sz val="16"/>
      <color indexed="10"/>
      <name val="Calibri"/>
      <family val="2"/>
    </font>
    <font>
      <sz val="10"/>
      <color indexed="62"/>
      <name val="Arial"/>
      <family val="2"/>
    </font>
    <font>
      <sz val="12"/>
      <color indexed="8"/>
      <name val="Arial"/>
      <family val="2"/>
    </font>
    <font>
      <sz val="9"/>
      <color indexed="62"/>
      <name val="Arial"/>
      <family val="2"/>
    </font>
    <font>
      <sz val="10"/>
      <color indexed="56"/>
      <name val="Arial"/>
      <family val="2"/>
    </font>
    <font>
      <sz val="10"/>
      <color indexed="56"/>
      <name val="Calibri"/>
      <family val="2"/>
    </font>
    <font>
      <sz val="20"/>
      <name val="Calibri"/>
      <family val="2"/>
    </font>
    <font>
      <b/>
      <sz val="20"/>
      <name val="Calibri"/>
      <family val="2"/>
    </font>
    <font>
      <sz val="20"/>
      <color indexed="9"/>
      <name val="Calibri"/>
      <family val="2"/>
    </font>
    <font>
      <sz val="18"/>
      <color indexed="56"/>
      <name val="Arial"/>
      <family val="2"/>
    </font>
    <font>
      <sz val="18"/>
      <color indexed="56"/>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0"/>
      <color rgb="FF0768A9"/>
      <name val="Arial"/>
      <family val="2"/>
    </font>
    <font>
      <sz val="8"/>
      <color rgb="FF000000"/>
      <name val="Arial"/>
      <family val="2"/>
    </font>
    <font>
      <sz val="10"/>
      <color rgb="FFFF0000"/>
      <name val="Arial"/>
      <family val="2"/>
    </font>
    <font>
      <sz val="10"/>
      <color rgb="FFFF0000"/>
      <name val="Calibri"/>
      <family val="2"/>
    </font>
    <font>
      <sz val="30"/>
      <color rgb="FF0A1D64"/>
      <name val="Calibri"/>
      <family val="2"/>
    </font>
    <font>
      <sz val="12"/>
      <color rgb="FF0A1D64"/>
      <name val="Arial"/>
      <family val="2"/>
    </font>
    <font>
      <sz val="10"/>
      <color rgb="FF0768A9"/>
      <name val="Arial"/>
      <family val="2"/>
    </font>
    <font>
      <i/>
      <sz val="10"/>
      <color rgb="FFFF0000"/>
      <name val="Calibri"/>
      <family val="2"/>
    </font>
    <font>
      <sz val="10"/>
      <color theme="1"/>
      <name val="Calibri"/>
      <family val="2"/>
    </font>
    <font>
      <b/>
      <sz val="30"/>
      <color rgb="FF0A1D64"/>
      <name val="Arial"/>
      <family val="2"/>
    </font>
    <font>
      <i/>
      <sz val="10"/>
      <color rgb="FFFF0000"/>
      <name val="Arial"/>
      <family val="2"/>
    </font>
    <font>
      <sz val="9"/>
      <color rgb="FF0070C0"/>
      <name val="Arial"/>
      <family val="2"/>
    </font>
    <font>
      <sz val="9"/>
      <color theme="1"/>
      <name val="Arial"/>
      <family val="2"/>
    </font>
    <font>
      <sz val="24"/>
      <color rgb="FF0A1D64"/>
      <name val="Arial"/>
      <family val="2"/>
    </font>
    <font>
      <sz val="10"/>
      <color rgb="FF0070C0"/>
      <name val="Calibri"/>
      <family val="2"/>
    </font>
    <font>
      <sz val="10"/>
      <color rgb="FF0070C0"/>
      <name val="Arial"/>
      <family val="2"/>
    </font>
    <font>
      <b/>
      <sz val="16"/>
      <color rgb="FFFF0000"/>
      <name val="Calibri"/>
      <family val="2"/>
    </font>
    <font>
      <sz val="10"/>
      <color theme="4"/>
      <name val="Arial"/>
      <family val="2"/>
    </font>
    <font>
      <sz val="12"/>
      <color rgb="FF000000"/>
      <name val="Arial"/>
      <family val="2"/>
    </font>
    <font>
      <sz val="9"/>
      <color theme="4"/>
      <name val="Arial"/>
      <family val="2"/>
    </font>
    <font>
      <sz val="10"/>
      <color rgb="FF002060"/>
      <name val="Arial"/>
      <family val="2"/>
    </font>
    <font>
      <sz val="10"/>
      <color rgb="FF002060"/>
      <name val="Calibri"/>
      <family val="2"/>
    </font>
    <font>
      <sz val="20"/>
      <color theme="0"/>
      <name val="Calibri"/>
      <family val="2"/>
    </font>
    <font>
      <sz val="18"/>
      <color rgb="FF002060"/>
      <name val="Arial"/>
      <family val="2"/>
    </font>
    <font>
      <sz val="18"/>
      <color rgb="FF002060"/>
      <name val="Arial CE"/>
      <family val="0"/>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
      <patternFill patternType="solid">
        <fgColor rgb="FF002060"/>
        <bgColor indexed="64"/>
      </patternFill>
    </fill>
    <fill>
      <patternFill patternType="solid">
        <fgColor rgb="FFB8CCE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00008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
      <left>
        <color indexed="63"/>
      </left>
      <right>
        <color indexed="63"/>
      </right>
      <top style="medium">
        <color rgb="FF0A1D64"/>
      </top>
      <bottom>
        <color indexed="63"/>
      </bottom>
    </border>
    <border>
      <left>
        <color indexed="63"/>
      </left>
      <right>
        <color indexed="63"/>
      </right>
      <top>
        <color indexed="63"/>
      </top>
      <bottom style="medium">
        <color theme="4"/>
      </bottom>
    </border>
  </borders>
  <cellStyleXfs count="307">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90" fillId="2" borderId="0" applyNumberFormat="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5" borderId="0" applyNumberFormat="0" applyBorder="0" applyAlignment="0" applyProtection="0"/>
    <xf numFmtId="0" fontId="22" fillId="0" borderId="0">
      <alignment/>
      <protection/>
    </xf>
    <xf numFmtId="38" fontId="1"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92" fillId="26" borderId="1" applyNumberFormat="0" applyAlignment="0" applyProtection="0"/>
    <xf numFmtId="0" fontId="92" fillId="26" borderId="1" applyNumberFormat="0" applyAlignment="0" applyProtection="0"/>
    <xf numFmtId="0" fontId="93" fillId="27" borderId="2" applyNumberFormat="0" applyAlignment="0" applyProtection="0"/>
    <xf numFmtId="0" fontId="93" fillId="27" borderId="2" applyNumberFormat="0" applyAlignment="0" applyProtection="0"/>
    <xf numFmtId="49" fontId="8" fillId="0" borderId="3">
      <alignment horizontal="right" wrapText="1"/>
      <protection/>
    </xf>
    <xf numFmtId="0" fontId="94" fillId="28" borderId="0" applyNumberFormat="0" applyBorder="0" applyAlignment="0" applyProtection="0"/>
    <xf numFmtId="0" fontId="9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6" fontId="5" fillId="0" borderId="0">
      <alignment horizontal="center" vertical="top" wrapText="1"/>
      <protection/>
    </xf>
    <xf numFmtId="166"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6" fontId="6" fillId="0" borderId="0">
      <alignment vertical="top" wrapText="1"/>
      <protection/>
    </xf>
    <xf numFmtId="166" fontId="6" fillId="0" borderId="0">
      <alignment vertical="top" wrapText="1"/>
      <protection/>
    </xf>
    <xf numFmtId="0" fontId="7" fillId="0" borderId="0" applyNumberFormat="0" applyFill="0" applyBorder="0" applyAlignment="0" applyProtection="0"/>
    <xf numFmtId="166" fontId="8" fillId="0" borderId="0">
      <alignment horizontal="center" vertical="top" wrapText="1"/>
      <protection/>
    </xf>
    <xf numFmtId="166" fontId="8" fillId="0" borderId="0">
      <alignment horizontal="center" vertical="top" wrapText="1"/>
      <protection/>
    </xf>
    <xf numFmtId="10" fontId="24" fillId="29" borderId="4" applyNumberFormat="0" applyBorder="0" applyAlignment="0" applyProtection="0"/>
    <xf numFmtId="0" fontId="95" fillId="0" borderId="5" applyNumberFormat="0" applyFill="0" applyAlignment="0" applyProtection="0"/>
    <xf numFmtId="0" fontId="95" fillId="0" borderId="5" applyNumberFormat="0" applyFill="0" applyAlignment="0" applyProtection="0"/>
    <xf numFmtId="0" fontId="96" fillId="31" borderId="6" applyNumberFormat="0" applyAlignment="0" applyProtection="0"/>
    <xf numFmtId="0" fontId="96" fillId="31" borderId="6" applyNumberFormat="0" applyAlignment="0" applyProtection="0"/>
    <xf numFmtId="2" fontId="11" fillId="0" borderId="0">
      <alignment/>
      <protection/>
    </xf>
    <xf numFmtId="0" fontId="26" fillId="0" borderId="0">
      <alignment/>
      <protection/>
    </xf>
    <xf numFmtId="186" fontId="2" fillId="0" borderId="0" applyFont="0" applyFill="0" applyBorder="0" applyAlignment="0" applyProtection="0"/>
    <xf numFmtId="187"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97" fillId="0" borderId="8" applyNumberFormat="0" applyFill="0" applyAlignment="0" applyProtection="0"/>
    <xf numFmtId="0" fontId="97" fillId="0" borderId="8"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9" fillId="0" borderId="10" applyNumberFormat="0" applyFill="0" applyAlignment="0" applyProtection="0"/>
    <xf numFmtId="0" fontId="99" fillId="0" borderId="10"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8" fillId="0" borderId="0">
      <alignment horizontal="right"/>
      <protection locked="0"/>
    </xf>
    <xf numFmtId="0" fontId="100" fillId="32" borderId="0" applyNumberFormat="0" applyBorder="0" applyAlignment="0" applyProtection="0"/>
    <xf numFmtId="0" fontId="100" fillId="32" borderId="0" applyNumberFormat="0" applyBorder="0" applyAlignment="0" applyProtection="0"/>
    <xf numFmtId="188"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1" fillId="0" borderId="0">
      <alignment/>
      <protection/>
    </xf>
    <xf numFmtId="0" fontId="101" fillId="0" borderId="0">
      <alignment/>
      <protection/>
    </xf>
    <xf numFmtId="0" fontId="101" fillId="0" borderId="0">
      <alignment/>
      <protection/>
    </xf>
    <xf numFmtId="0" fontId="2" fillId="0" borderId="0">
      <alignment/>
      <protection/>
    </xf>
    <xf numFmtId="0" fontId="102" fillId="0" borderId="0">
      <alignment/>
      <protection/>
    </xf>
    <xf numFmtId="0" fontId="101" fillId="0" borderId="0">
      <alignment/>
      <protection/>
    </xf>
    <xf numFmtId="0" fontId="101" fillId="0" borderId="0">
      <alignment/>
      <protection/>
    </xf>
    <xf numFmtId="0" fontId="0" fillId="0" borderId="0">
      <alignment/>
      <protection/>
    </xf>
    <xf numFmtId="0" fontId="101" fillId="0" borderId="0">
      <alignment/>
      <protection/>
    </xf>
    <xf numFmtId="0" fontId="102" fillId="0" borderId="0">
      <alignment/>
      <protection/>
    </xf>
    <xf numFmtId="0" fontId="101" fillId="0" borderId="0">
      <alignment/>
      <protection/>
    </xf>
    <xf numFmtId="0" fontId="2" fillId="0" borderId="0">
      <alignment/>
      <protection/>
    </xf>
    <xf numFmtId="0" fontId="2" fillId="0" borderId="0">
      <alignment/>
      <protection/>
    </xf>
    <xf numFmtId="0" fontId="10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1" fillId="0" borderId="0">
      <alignment/>
      <protection/>
    </xf>
    <xf numFmtId="0" fontId="101" fillId="0" borderId="0">
      <alignment/>
      <protection/>
    </xf>
    <xf numFmtId="0" fontId="102"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101" fillId="0" borderId="0">
      <alignment/>
      <protection/>
    </xf>
    <xf numFmtId="0" fontId="0" fillId="0" borderId="0">
      <alignment/>
      <protection/>
    </xf>
    <xf numFmtId="0" fontId="103" fillId="0" borderId="0">
      <alignment/>
      <protection/>
    </xf>
    <xf numFmtId="0" fontId="0" fillId="0" borderId="0">
      <alignment/>
      <protection/>
    </xf>
    <xf numFmtId="0" fontId="2" fillId="0" borderId="0">
      <alignment/>
      <protection/>
    </xf>
    <xf numFmtId="0" fontId="0"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0"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2" fillId="0" borderId="0">
      <alignment/>
      <protection/>
    </xf>
    <xf numFmtId="0" fontId="101" fillId="0" borderId="0">
      <alignment/>
      <protection/>
    </xf>
    <xf numFmtId="0" fontId="101" fillId="0" borderId="0">
      <alignment/>
      <protection/>
    </xf>
    <xf numFmtId="0" fontId="101" fillId="0" borderId="0">
      <alignment/>
      <protection/>
    </xf>
    <xf numFmtId="0" fontId="90" fillId="0" borderId="0">
      <alignment/>
      <protection/>
    </xf>
    <xf numFmtId="0" fontId="2" fillId="0" borderId="0">
      <alignment/>
      <protection/>
    </xf>
    <xf numFmtId="0" fontId="101" fillId="0" borderId="0">
      <alignment/>
      <protection/>
    </xf>
    <xf numFmtId="0" fontId="101" fillId="0" borderId="0">
      <alignment/>
      <protection/>
    </xf>
    <xf numFmtId="0" fontId="102" fillId="0" borderId="0">
      <alignment/>
      <protection/>
    </xf>
    <xf numFmtId="0" fontId="2" fillId="0" borderId="0">
      <alignment/>
      <protection/>
    </xf>
    <xf numFmtId="0" fontId="2" fillId="0" borderId="0">
      <alignment/>
      <protection/>
    </xf>
    <xf numFmtId="0" fontId="101" fillId="0" borderId="0">
      <alignment/>
      <protection/>
    </xf>
    <xf numFmtId="0" fontId="101" fillId="0" borderId="0">
      <alignment/>
      <protection/>
    </xf>
    <xf numFmtId="0" fontId="90"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104" fillId="27" borderId="1" applyNumberFormat="0" applyAlignment="0" applyProtection="0"/>
    <xf numFmtId="0" fontId="104" fillId="27" borderId="1" applyNumberFormat="0" applyAlignment="0" applyProtection="0"/>
    <xf numFmtId="0" fontId="12" fillId="0" borderId="0" applyNumberFormat="0" applyFill="0" applyBorder="0" applyAlignment="0" applyProtection="0"/>
    <xf numFmtId="4" fontId="13" fillId="0" borderId="0" applyProtection="0">
      <alignment/>
    </xf>
    <xf numFmtId="189"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6"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90" fontId="31" fillId="0" borderId="0">
      <alignment/>
      <protection/>
    </xf>
    <xf numFmtId="190"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0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106"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6" fontId="16" fillId="0" borderId="0">
      <alignment horizontal="left"/>
      <protection/>
    </xf>
    <xf numFmtId="0" fontId="2" fillId="0" borderId="0">
      <alignment/>
      <protection/>
    </xf>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166"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09" fillId="0" borderId="0" applyNumberFormat="0" applyFill="0" applyBorder="0" applyAlignment="0" applyProtection="0"/>
    <xf numFmtId="0" fontId="0" fillId="50" borderId="14" applyNumberFormat="0" applyFont="0" applyAlignment="0" applyProtection="0"/>
    <xf numFmtId="0" fontId="90" fillId="50" borderId="14" applyNumberFormat="0" applyFont="0" applyAlignment="0" applyProtection="0"/>
    <xf numFmtId="187" fontId="27" fillId="0" borderId="0">
      <alignment/>
      <protection/>
    </xf>
    <xf numFmtId="191" fontId="1" fillId="0" borderId="0" applyFont="0" applyFill="0" applyBorder="0" applyAlignment="0" applyProtection="0"/>
    <xf numFmtId="191" fontId="1" fillId="0" borderId="0" applyFont="0" applyFill="0" applyBorder="0" applyAlignment="0" applyProtection="0"/>
    <xf numFmtId="166" fontId="11" fillId="0" borderId="0">
      <alignment vertical="top" wrapText="1"/>
      <protection/>
    </xf>
    <xf numFmtId="166" fontId="11" fillId="0" borderId="0">
      <alignment vertical="top" wrapText="1"/>
      <protection/>
    </xf>
    <xf numFmtId="166" fontId="11" fillId="30" borderId="0">
      <alignment vertical="top" wrapText="1"/>
      <protection/>
    </xf>
    <xf numFmtId="166" fontId="8" fillId="0" borderId="0">
      <alignment vertical="top" wrapText="1"/>
      <protection/>
    </xf>
    <xf numFmtId="166"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110" fillId="51" borderId="0" applyNumberFormat="0" applyBorder="0" applyAlignment="0" applyProtection="0"/>
    <xf numFmtId="0" fontId="110" fillId="51" borderId="0" applyNumberFormat="0" applyBorder="0" applyAlignment="0" applyProtection="0"/>
    <xf numFmtId="0" fontId="0" fillId="0" borderId="0">
      <alignment/>
      <protection/>
    </xf>
  </cellStyleXfs>
  <cellXfs count="325">
    <xf numFmtId="0" fontId="0" fillId="0" borderId="0" xfId="0" applyAlignment="1">
      <alignment/>
    </xf>
    <xf numFmtId="0" fontId="59" fillId="0" borderId="0" xfId="0" applyFont="1" applyAlignment="1">
      <alignment/>
    </xf>
    <xf numFmtId="0" fontId="60" fillId="0" borderId="0" xfId="0" applyFont="1" applyAlignment="1">
      <alignment/>
    </xf>
    <xf numFmtId="167" fontId="59" fillId="0" borderId="0" xfId="0" applyNumberFormat="1" applyFont="1" applyAlignment="1">
      <alignment/>
    </xf>
    <xf numFmtId="167" fontId="59" fillId="0" borderId="0" xfId="157" applyNumberFormat="1" applyFont="1" applyFill="1" applyBorder="1" applyAlignment="1" applyProtection="1">
      <alignment vertical="center"/>
      <protection/>
    </xf>
    <xf numFmtId="167" fontId="60" fillId="0" borderId="0" xfId="157" applyNumberFormat="1" applyFont="1" applyFill="1" applyBorder="1" applyAlignment="1" applyProtection="1">
      <alignment vertical="center"/>
      <protection/>
    </xf>
    <xf numFmtId="0" fontId="59" fillId="0" borderId="0" xfId="193" applyFont="1" applyFill="1" applyBorder="1" applyAlignment="1">
      <alignment vertical="center"/>
      <protection/>
    </xf>
    <xf numFmtId="167" fontId="61" fillId="0" borderId="0" xfId="157" applyNumberFormat="1" applyFont="1" applyFill="1" applyBorder="1" applyAlignment="1" applyProtection="1">
      <alignment vertical="center"/>
      <protection/>
    </xf>
    <xf numFmtId="167" fontId="62" fillId="0" borderId="0" xfId="157" applyNumberFormat="1" applyFont="1" applyFill="1" applyBorder="1" applyAlignment="1" applyProtection="1">
      <alignment vertical="center"/>
      <protection/>
    </xf>
    <xf numFmtId="167" fontId="59" fillId="0" borderId="0" xfId="192" applyNumberFormat="1" applyFont="1" applyFill="1" applyAlignment="1">
      <alignment horizontal="right" vertical="center" wrapText="1"/>
      <protection/>
    </xf>
    <xf numFmtId="9" fontId="60" fillId="0" borderId="0" xfId="218" applyFont="1" applyFill="1" applyBorder="1" applyAlignment="1" applyProtection="1">
      <alignment vertical="center"/>
      <protection/>
    </xf>
    <xf numFmtId="9" fontId="62" fillId="0" borderId="0" xfId="218" applyFont="1" applyFill="1" applyBorder="1" applyAlignment="1" applyProtection="1">
      <alignment vertical="center"/>
      <protection/>
    </xf>
    <xf numFmtId="0" fontId="61" fillId="0" borderId="0" xfId="193" applyFont="1" applyFill="1" applyBorder="1" applyAlignment="1">
      <alignment vertical="center" wrapText="1"/>
      <protection/>
    </xf>
    <xf numFmtId="166" fontId="59" fillId="0" borderId="0" xfId="157" applyNumberFormat="1" applyFont="1" applyFill="1" applyBorder="1" applyAlignment="1" applyProtection="1">
      <alignment vertical="center"/>
      <protection/>
    </xf>
    <xf numFmtId="166" fontId="60" fillId="0" borderId="0" xfId="157" applyNumberFormat="1" applyFont="1" applyFill="1" applyBorder="1" applyAlignment="1" applyProtection="1">
      <alignment vertical="center"/>
      <protection/>
    </xf>
    <xf numFmtId="174" fontId="60" fillId="0" borderId="0" xfId="218" applyNumberFormat="1" applyFont="1" applyFill="1" applyBorder="1" applyAlignment="1" applyProtection="1">
      <alignment vertical="center"/>
      <protection/>
    </xf>
    <xf numFmtId="0" fontId="59" fillId="0" borderId="0" xfId="193" applyFont="1" applyFill="1" applyBorder="1" applyAlignment="1">
      <alignment vertical="center" wrapText="1"/>
      <protection/>
    </xf>
    <xf numFmtId="0" fontId="60" fillId="0" borderId="0" xfId="193" applyFont="1" applyFill="1" applyBorder="1" applyAlignment="1">
      <alignment vertical="center" wrapText="1"/>
      <protection/>
    </xf>
    <xf numFmtId="3" fontId="59" fillId="0" borderId="0" xfId="0" applyNumberFormat="1" applyFont="1" applyAlignment="1">
      <alignment/>
    </xf>
    <xf numFmtId="0" fontId="59" fillId="0" borderId="0" xfId="0" applyFont="1" applyBorder="1" applyAlignment="1">
      <alignment/>
    </xf>
    <xf numFmtId="167" fontId="59" fillId="0" borderId="15" xfId="157" applyNumberFormat="1" applyFont="1" applyFill="1" applyBorder="1" applyAlignment="1" applyProtection="1">
      <alignment vertical="center"/>
      <protection/>
    </xf>
    <xf numFmtId="180" fontId="59" fillId="0" borderId="0" xfId="0" applyNumberFormat="1" applyFont="1" applyAlignment="1">
      <alignment/>
    </xf>
    <xf numFmtId="0" fontId="63" fillId="0" borderId="0" xfId="162" applyFont="1" applyBorder="1">
      <alignment/>
      <protection/>
    </xf>
    <xf numFmtId="0" fontId="59" fillId="0" borderId="0" xfId="0" applyFont="1" applyFill="1" applyBorder="1" applyAlignment="1">
      <alignment/>
    </xf>
    <xf numFmtId="0" fontId="60" fillId="0" borderId="0" xfId="0" applyFont="1" applyFill="1" applyBorder="1" applyAlignment="1">
      <alignment/>
    </xf>
    <xf numFmtId="9" fontId="60" fillId="0" borderId="0" xfId="218" applyFont="1" applyFill="1" applyBorder="1" applyAlignment="1">
      <alignment vertical="center" wrapText="1"/>
    </xf>
    <xf numFmtId="9" fontId="62" fillId="0" borderId="0" xfId="218" applyFont="1" applyFill="1" applyBorder="1" applyAlignment="1">
      <alignment vertical="center" wrapText="1"/>
    </xf>
    <xf numFmtId="0" fontId="62" fillId="0" borderId="0" xfId="193" applyFont="1" applyFill="1" applyBorder="1" applyAlignment="1">
      <alignment vertical="center" wrapText="1"/>
      <protection/>
    </xf>
    <xf numFmtId="1" fontId="59" fillId="0" borderId="0" xfId="193" applyNumberFormat="1" applyFont="1" applyFill="1" applyBorder="1" applyAlignment="1">
      <alignment vertical="center"/>
      <protection/>
    </xf>
    <xf numFmtId="167" fontId="59"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0" fillId="0" borderId="0" xfId="0" applyFill="1" applyBorder="1" applyAlignment="1">
      <alignment vertical="center" wrapText="1"/>
    </xf>
    <xf numFmtId="0" fontId="111" fillId="0" borderId="0" xfId="0" applyFont="1" applyAlignment="1">
      <alignment horizontal="left" vertical="center" indent="2" readingOrder="1"/>
    </xf>
    <xf numFmtId="0" fontId="112" fillId="52" borderId="0" xfId="193" applyFont="1" applyFill="1" applyAlignment="1">
      <alignment vertical="center" wrapText="1"/>
      <protection/>
    </xf>
    <xf numFmtId="0" fontId="59" fillId="53" borderId="16" xfId="193" applyFont="1" applyFill="1" applyBorder="1" applyAlignment="1">
      <alignment vertical="center"/>
      <protection/>
    </xf>
    <xf numFmtId="0" fontId="113" fillId="0" borderId="0" xfId="0" applyFont="1" applyAlignment="1">
      <alignment horizontal="left" vertical="center"/>
    </xf>
    <xf numFmtId="0" fontId="0" fillId="0" borderId="0" xfId="0" applyFont="1" applyAlignment="1">
      <alignment horizontal="left" vertical="center"/>
    </xf>
    <xf numFmtId="0" fontId="113" fillId="0" borderId="0" xfId="0" applyFont="1" applyBorder="1" applyAlignment="1">
      <alignment horizontal="left" vertical="center"/>
    </xf>
    <xf numFmtId="0" fontId="113" fillId="0" borderId="0" xfId="0" applyFont="1" applyBorder="1" applyAlignment="1">
      <alignment horizontal="left" vertical="center" wrapText="1"/>
    </xf>
    <xf numFmtId="0" fontId="113" fillId="0" borderId="17" xfId="0" applyFont="1" applyBorder="1" applyAlignment="1">
      <alignment horizontal="left" vertical="center"/>
    </xf>
    <xf numFmtId="167" fontId="113" fillId="54" borderId="0" xfId="0" applyNumberFormat="1" applyFont="1" applyFill="1" applyBorder="1" applyAlignment="1">
      <alignment horizontal="left" vertical="center"/>
    </xf>
    <xf numFmtId="0" fontId="60" fillId="0" borderId="0" xfId="0" applyFont="1" applyBorder="1" applyAlignment="1">
      <alignment/>
    </xf>
    <xf numFmtId="0" fontId="113" fillId="0" borderId="0" xfId="0" applyFont="1" applyFill="1" applyBorder="1" applyAlignment="1">
      <alignment horizontal="right" vertical="center"/>
    </xf>
    <xf numFmtId="167" fontId="113" fillId="0" borderId="0" xfId="0" applyNumberFormat="1" applyFont="1" applyFill="1" applyBorder="1" applyAlignment="1">
      <alignment horizontal="left" vertical="center"/>
    </xf>
    <xf numFmtId="0" fontId="0" fillId="0" borderId="0" xfId="0" applyFont="1" applyFill="1" applyAlignment="1">
      <alignment horizontal="left" vertical="center"/>
    </xf>
    <xf numFmtId="167" fontId="113" fillId="0" borderId="0" xfId="0" applyNumberFormat="1" applyFont="1" applyFill="1" applyBorder="1" applyAlignment="1">
      <alignment horizontal="right" vertical="center"/>
    </xf>
    <xf numFmtId="9" fontId="113"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114" fillId="0" borderId="0" xfId="0" applyFont="1" applyBorder="1" applyAlignment="1">
      <alignment horizontal="left" vertical="center"/>
    </xf>
    <xf numFmtId="0" fontId="115" fillId="0" borderId="0" xfId="0" applyFont="1" applyBorder="1" applyAlignment="1">
      <alignment horizontal="left" vertical="center"/>
    </xf>
    <xf numFmtId="178" fontId="113" fillId="54" borderId="0" xfId="0" applyNumberFormat="1" applyFont="1" applyFill="1" applyBorder="1" applyAlignment="1">
      <alignment horizontal="right" vertical="center"/>
    </xf>
    <xf numFmtId="178" fontId="113" fillId="0" borderId="0" xfId="0" applyNumberFormat="1" applyFont="1" applyFill="1" applyBorder="1" applyAlignment="1">
      <alignment horizontal="right" vertical="center"/>
    </xf>
    <xf numFmtId="178" fontId="113" fillId="54" borderId="0" xfId="0" applyNumberFormat="1" applyFont="1" applyFill="1" applyBorder="1" applyAlignment="1">
      <alignment horizontal="left" vertical="center"/>
    </xf>
    <xf numFmtId="178" fontId="113" fillId="0" borderId="0" xfId="0" applyNumberFormat="1" applyFont="1" applyFill="1" applyBorder="1" applyAlignment="1">
      <alignment horizontal="left" vertical="center"/>
    </xf>
    <xf numFmtId="178" fontId="59" fillId="0" borderId="0" xfId="0" applyNumberFormat="1" applyFont="1" applyAlignment="1">
      <alignment/>
    </xf>
    <xf numFmtId="178" fontId="113" fillId="0" borderId="17" xfId="0" applyNumberFormat="1" applyFont="1" applyFill="1" applyBorder="1" applyAlignment="1">
      <alignment horizontal="right" vertical="center"/>
    </xf>
    <xf numFmtId="3" fontId="113" fillId="54" borderId="0" xfId="0" applyNumberFormat="1" applyFont="1" applyFill="1" applyBorder="1" applyAlignment="1">
      <alignment horizontal="right" vertical="center"/>
    </xf>
    <xf numFmtId="3" fontId="113" fillId="0" borderId="0" xfId="0" applyNumberFormat="1" applyFont="1" applyFill="1" applyBorder="1" applyAlignment="1">
      <alignment horizontal="right" vertical="center"/>
    </xf>
    <xf numFmtId="3" fontId="113" fillId="0" borderId="17" xfId="0" applyNumberFormat="1" applyFont="1" applyFill="1" applyBorder="1" applyAlignment="1">
      <alignment horizontal="right" vertical="center"/>
    </xf>
    <xf numFmtId="178" fontId="59" fillId="0" borderId="0" xfId="0" applyNumberFormat="1" applyFont="1" applyBorder="1" applyAlignment="1">
      <alignment/>
    </xf>
    <xf numFmtId="168" fontId="113" fillId="0" borderId="0" xfId="0" applyNumberFormat="1" applyFont="1" applyFill="1" applyBorder="1" applyAlignment="1">
      <alignment horizontal="left" vertical="center"/>
    </xf>
    <xf numFmtId="0" fontId="59" fillId="53" borderId="0" xfId="193" applyFont="1" applyFill="1" applyBorder="1" applyAlignment="1">
      <alignment vertical="center"/>
      <protection/>
    </xf>
    <xf numFmtId="0" fontId="116" fillId="0" borderId="0" xfId="0" applyFont="1" applyBorder="1" applyAlignment="1">
      <alignment horizontal="left" vertical="center" wrapText="1"/>
    </xf>
    <xf numFmtId="0" fontId="116" fillId="0" borderId="0" xfId="0" applyFont="1" applyBorder="1" applyAlignment="1">
      <alignment horizontal="left" vertical="center"/>
    </xf>
    <xf numFmtId="0" fontId="117" fillId="0" borderId="0" xfId="0" applyFont="1" applyAlignment="1">
      <alignment/>
    </xf>
    <xf numFmtId="0" fontId="113" fillId="54" borderId="18" xfId="0" applyFont="1" applyFill="1" applyBorder="1" applyAlignment="1">
      <alignment horizontal="center" vertical="center"/>
    </xf>
    <xf numFmtId="0" fontId="113" fillId="55" borderId="18" xfId="0" applyFont="1" applyFill="1" applyBorder="1" applyAlignment="1">
      <alignment horizontal="center" vertical="center"/>
    </xf>
    <xf numFmtId="2" fontId="113" fillId="0" borderId="0" xfId="0" applyNumberFormat="1" applyFont="1" applyFill="1" applyBorder="1" applyAlignment="1">
      <alignment horizontal="center" vertical="center"/>
    </xf>
    <xf numFmtId="0" fontId="118" fillId="52" borderId="0" xfId="193" applyFont="1" applyFill="1" applyAlignment="1">
      <alignment vertical="center" wrapText="1"/>
      <protection/>
    </xf>
    <xf numFmtId="0" fontId="111" fillId="0" borderId="0" xfId="0" applyFont="1" applyBorder="1" applyAlignment="1">
      <alignment horizontal="center" vertical="center" readingOrder="1"/>
    </xf>
    <xf numFmtId="0" fontId="111" fillId="0" borderId="0" xfId="0" applyFont="1" applyBorder="1" applyAlignment="1">
      <alignment horizontal="left" vertical="center" indent="2" readingOrder="1"/>
    </xf>
    <xf numFmtId="0" fontId="119" fillId="54" borderId="0" xfId="0" applyFont="1" applyFill="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Fill="1" applyBorder="1" applyAlignment="1">
      <alignment horizontal="center" vertical="center"/>
    </xf>
    <xf numFmtId="0" fontId="120" fillId="0" borderId="18" xfId="0" applyFont="1" applyBorder="1" applyAlignment="1">
      <alignment horizontal="left" vertical="center"/>
    </xf>
    <xf numFmtId="167" fontId="120" fillId="54" borderId="18" xfId="0" applyNumberFormat="1" applyFont="1" applyFill="1" applyBorder="1" applyAlignment="1">
      <alignment horizontal="left" vertical="center"/>
    </xf>
    <xf numFmtId="9" fontId="120" fillId="0" borderId="18" xfId="0" applyNumberFormat="1" applyFont="1" applyFill="1" applyBorder="1" applyAlignment="1">
      <alignment horizontal="right" vertical="center"/>
    </xf>
    <xf numFmtId="167" fontId="120" fillId="0" borderId="18" xfId="0" applyNumberFormat="1" applyFont="1" applyFill="1" applyBorder="1" applyAlignment="1">
      <alignment horizontal="left" vertical="center"/>
    </xf>
    <xf numFmtId="167" fontId="120" fillId="0" borderId="0" xfId="0" applyNumberFormat="1" applyFont="1" applyFill="1" applyBorder="1" applyAlignment="1">
      <alignment horizontal="left" vertical="center"/>
    </xf>
    <xf numFmtId="0" fontId="111" fillId="0" borderId="0" xfId="0" applyFont="1" applyBorder="1" applyAlignment="1">
      <alignment horizontal="center" vertical="center" wrapText="1" readingOrder="1"/>
    </xf>
    <xf numFmtId="0" fontId="120" fillId="0" borderId="0" xfId="0" applyFont="1" applyBorder="1" applyAlignment="1">
      <alignment horizontal="left" vertical="center"/>
    </xf>
    <xf numFmtId="167" fontId="120" fillId="54" borderId="0" xfId="0" applyNumberFormat="1" applyFont="1" applyFill="1" applyBorder="1" applyAlignment="1">
      <alignment horizontal="left" vertical="center"/>
    </xf>
    <xf numFmtId="9" fontId="120" fillId="0" borderId="0" xfId="0" applyNumberFormat="1" applyFont="1" applyFill="1" applyBorder="1" applyAlignment="1">
      <alignment horizontal="right" vertical="center"/>
    </xf>
    <xf numFmtId="0" fontId="120" fillId="0" borderId="17" xfId="0" applyFont="1" applyBorder="1" applyAlignment="1">
      <alignment horizontal="left" vertical="center"/>
    </xf>
    <xf numFmtId="167" fontId="120" fillId="0" borderId="17" xfId="0" applyNumberFormat="1" applyFont="1" applyFill="1" applyBorder="1" applyAlignment="1">
      <alignment horizontal="left" vertical="center"/>
    </xf>
    <xf numFmtId="178" fontId="120" fillId="54" borderId="18" xfId="0" applyNumberFormat="1" applyFont="1" applyFill="1" applyBorder="1" applyAlignment="1">
      <alignment horizontal="right" vertical="center"/>
    </xf>
    <xf numFmtId="178" fontId="120" fillId="0" borderId="18" xfId="0" applyNumberFormat="1" applyFont="1" applyFill="1" applyBorder="1" applyAlignment="1">
      <alignment horizontal="right" vertical="center"/>
    </xf>
    <xf numFmtId="178" fontId="120" fillId="54" borderId="0" xfId="0" applyNumberFormat="1" applyFont="1" applyFill="1" applyBorder="1" applyAlignment="1">
      <alignment horizontal="right" vertical="center"/>
    </xf>
    <xf numFmtId="178" fontId="120" fillId="0" borderId="0" xfId="0" applyNumberFormat="1" applyFont="1" applyFill="1" applyBorder="1" applyAlignment="1">
      <alignment horizontal="right" vertical="center"/>
    </xf>
    <xf numFmtId="3" fontId="120" fillId="54" borderId="18" xfId="0" applyNumberFormat="1" applyFont="1" applyFill="1" applyBorder="1" applyAlignment="1">
      <alignment horizontal="right" vertical="center"/>
    </xf>
    <xf numFmtId="3" fontId="120" fillId="0" borderId="18" xfId="0" applyNumberFormat="1" applyFont="1" applyFill="1" applyBorder="1" applyAlignment="1">
      <alignment horizontal="right" vertical="center"/>
    </xf>
    <xf numFmtId="3" fontId="120" fillId="0" borderId="0" xfId="0" applyNumberFormat="1" applyFont="1" applyFill="1" applyBorder="1" applyAlignment="1">
      <alignment horizontal="right" vertical="center"/>
    </xf>
    <xf numFmtId="0" fontId="0" fillId="0" borderId="0" xfId="0" applyFont="1" applyBorder="1" applyAlignment="1">
      <alignment horizontal="left" vertical="center"/>
    </xf>
    <xf numFmtId="9" fontId="0" fillId="0" borderId="0" xfId="219" applyFont="1" applyFill="1" applyBorder="1" applyAlignment="1" applyProtection="1">
      <alignment vertical="center"/>
      <protection/>
    </xf>
    <xf numFmtId="9" fontId="0" fillId="54" borderId="0" xfId="219" applyFont="1" applyFill="1" applyBorder="1" applyAlignment="1" applyProtection="1">
      <alignment vertical="center"/>
      <protection/>
    </xf>
    <xf numFmtId="167" fontId="0" fillId="0" borderId="0" xfId="157" applyNumberFormat="1" applyFont="1" applyFill="1" applyBorder="1" applyAlignment="1" applyProtection="1">
      <alignment vertical="center"/>
      <protection/>
    </xf>
    <xf numFmtId="167" fontId="0" fillId="54" borderId="0" xfId="157" applyNumberFormat="1" applyFont="1" applyFill="1" applyBorder="1" applyAlignment="1" applyProtection="1">
      <alignment vertical="center"/>
      <protection/>
    </xf>
    <xf numFmtId="0" fontId="113" fillId="0" borderId="0" xfId="0" applyFont="1" applyFill="1" applyBorder="1" applyAlignment="1">
      <alignment horizontal="center" vertical="center"/>
    </xf>
    <xf numFmtId="9" fontId="113" fillId="0" borderId="0" xfId="218" applyFont="1" applyFill="1" applyBorder="1" applyAlignment="1">
      <alignment horizontal="right" vertical="center"/>
    </xf>
    <xf numFmtId="0" fontId="113" fillId="54" borderId="0" xfId="0" applyFont="1" applyFill="1" applyBorder="1" applyAlignment="1">
      <alignment horizontal="center" vertical="center"/>
    </xf>
    <xf numFmtId="2" fontId="113" fillId="0" borderId="19" xfId="0" applyNumberFormat="1" applyFont="1" applyFill="1" applyBorder="1" applyAlignment="1">
      <alignment horizontal="center" vertical="center"/>
    </xf>
    <xf numFmtId="0" fontId="113" fillId="54" borderId="19" xfId="0" applyFont="1" applyFill="1" applyBorder="1" applyAlignment="1">
      <alignment horizontal="right" vertical="center"/>
    </xf>
    <xf numFmtId="0" fontId="113" fillId="54" borderId="19" xfId="0" applyFont="1" applyFill="1" applyBorder="1" applyAlignment="1">
      <alignment horizontal="center" vertical="center"/>
    </xf>
    <xf numFmtId="0" fontId="113" fillId="0" borderId="19" xfId="0" applyFont="1" applyFill="1" applyBorder="1" applyAlignment="1">
      <alignment horizontal="right" vertical="center"/>
    </xf>
    <xf numFmtId="0" fontId="113" fillId="0" borderId="19" xfId="0" applyFont="1" applyFill="1" applyBorder="1" applyAlignment="1">
      <alignment horizontal="center" vertical="center"/>
    </xf>
    <xf numFmtId="0" fontId="113" fillId="55" borderId="0" xfId="0" applyFont="1" applyFill="1" applyBorder="1" applyAlignment="1">
      <alignment horizontal="center" vertical="center"/>
    </xf>
    <xf numFmtId="0" fontId="120" fillId="0" borderId="19" xfId="0" applyFont="1" applyFill="1" applyBorder="1" applyAlignment="1">
      <alignment horizontal="center" vertical="center"/>
    </xf>
    <xf numFmtId="0" fontId="119" fillId="0" borderId="0" xfId="0" applyFont="1" applyFill="1" applyBorder="1" applyAlignment="1">
      <alignment horizontal="center" vertical="center"/>
    </xf>
    <xf numFmtId="0" fontId="59" fillId="0" borderId="0" xfId="0" applyFont="1" applyFill="1" applyAlignment="1">
      <alignment/>
    </xf>
    <xf numFmtId="167" fontId="59" fillId="0" borderId="0" xfId="0" applyNumberFormat="1" applyFont="1" applyFill="1" applyAlignment="1">
      <alignment/>
    </xf>
    <xf numFmtId="0" fontId="113" fillId="0" borderId="0" xfId="0" applyFont="1" applyFill="1" applyBorder="1" applyAlignment="1">
      <alignment horizontal="left" vertical="center"/>
    </xf>
    <xf numFmtId="0" fontId="121" fillId="0" borderId="0" xfId="0" applyFont="1" applyFill="1" applyAlignment="1">
      <alignment horizontal="right"/>
    </xf>
    <xf numFmtId="3" fontId="122" fillId="0" borderId="0" xfId="0" applyNumberFormat="1" applyFont="1" applyFill="1" applyAlignment="1">
      <alignment/>
    </xf>
    <xf numFmtId="0" fontId="116" fillId="0" borderId="0" xfId="0" applyFont="1" applyFill="1" applyBorder="1" applyAlignment="1">
      <alignment horizontal="left" vertical="center"/>
    </xf>
    <xf numFmtId="0" fontId="116" fillId="0" borderId="0" xfId="0" applyFont="1" applyFill="1" applyBorder="1" applyAlignment="1">
      <alignment horizontal="left" vertical="center" wrapText="1"/>
    </xf>
    <xf numFmtId="0" fontId="61" fillId="0" borderId="0" xfId="193" applyFont="1" applyFill="1" applyBorder="1" applyAlignment="1">
      <alignment vertical="center"/>
      <protection/>
    </xf>
    <xf numFmtId="0" fontId="112" fillId="0" borderId="0" xfId="193" applyFont="1" applyFill="1" applyBorder="1" applyAlignment="1">
      <alignment vertical="center" wrapText="1"/>
      <protection/>
    </xf>
    <xf numFmtId="167" fontId="120" fillId="0" borderId="20" xfId="0" applyNumberFormat="1" applyFont="1" applyFill="1" applyBorder="1" applyAlignment="1">
      <alignment horizontal="left" vertical="center"/>
    </xf>
    <xf numFmtId="0" fontId="119" fillId="0" borderId="0" xfId="159" applyFont="1" applyFill="1" applyBorder="1" applyAlignment="1">
      <alignment horizontal="center" vertical="center" wrapText="1"/>
      <protection/>
    </xf>
    <xf numFmtId="0" fontId="0" fillId="0" borderId="0" xfId="0" applyFont="1" applyAlignment="1">
      <alignment/>
    </xf>
    <xf numFmtId="0" fontId="119" fillId="54" borderId="0" xfId="0" applyFont="1" applyFill="1" applyBorder="1" applyAlignment="1">
      <alignment horizontal="center" vertical="center" wrapText="1"/>
    </xf>
    <xf numFmtId="3" fontId="60" fillId="0" borderId="0" xfId="0" applyNumberFormat="1" applyFont="1" applyAlignment="1">
      <alignment/>
    </xf>
    <xf numFmtId="0" fontId="0" fillId="0" borderId="0" xfId="0" applyFont="1" applyFill="1" applyBorder="1" applyAlignment="1">
      <alignment horizontal="left" vertical="center" wrapText="1"/>
    </xf>
    <xf numFmtId="0" fontId="123" fillId="52" borderId="0" xfId="193" applyFont="1" applyFill="1" applyAlignment="1">
      <alignment vertical="center" wrapText="1"/>
      <protection/>
    </xf>
    <xf numFmtId="0" fontId="0" fillId="53" borderId="16" xfId="193" applyFont="1" applyFill="1" applyBorder="1" applyAlignment="1">
      <alignment vertical="center"/>
      <protection/>
    </xf>
    <xf numFmtId="0" fontId="38" fillId="0" borderId="0" xfId="0" applyFont="1" applyAlignment="1">
      <alignment/>
    </xf>
    <xf numFmtId="167" fontId="0" fillId="0" borderId="0" xfId="0" applyNumberFormat="1" applyFont="1" applyAlignment="1">
      <alignment/>
    </xf>
    <xf numFmtId="167" fontId="116" fillId="0" borderId="0" xfId="0" applyNumberFormat="1" applyFont="1" applyAlignment="1">
      <alignment/>
    </xf>
    <xf numFmtId="167" fontId="0" fillId="0" borderId="15" xfId="157" applyNumberFormat="1" applyFont="1" applyFill="1" applyBorder="1" applyAlignment="1" applyProtection="1">
      <alignment vertical="center"/>
      <protection/>
    </xf>
    <xf numFmtId="180" fontId="0" fillId="0" borderId="0" xfId="0" applyNumberFormat="1" applyFont="1" applyAlignment="1">
      <alignment/>
    </xf>
    <xf numFmtId="0" fontId="102" fillId="0" borderId="0" xfId="0" applyFont="1" applyAlignment="1">
      <alignment/>
    </xf>
    <xf numFmtId="167" fontId="102"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167" fontId="0" fillId="0" borderId="0" xfId="0" applyNumberFormat="1" applyFont="1" applyFill="1" applyAlignment="1">
      <alignment/>
    </xf>
    <xf numFmtId="0" fontId="124" fillId="0" borderId="0" xfId="0" applyFont="1" applyAlignment="1">
      <alignment horizontal="right"/>
    </xf>
    <xf numFmtId="3" fontId="124" fillId="0" borderId="0" xfId="0" applyNumberFormat="1" applyFont="1" applyAlignment="1">
      <alignment horizontal="right"/>
    </xf>
    <xf numFmtId="1" fontId="116" fillId="0" borderId="0" xfId="0" applyNumberFormat="1" applyFont="1" applyAlignment="1">
      <alignment/>
    </xf>
    <xf numFmtId="0" fontId="124" fillId="0" borderId="0" xfId="0" applyFont="1" applyFill="1" applyAlignment="1">
      <alignment horizontal="right"/>
    </xf>
    <xf numFmtId="3" fontId="102" fillId="0" borderId="0" xfId="0" applyNumberFormat="1" applyFont="1" applyFill="1" applyAlignment="1">
      <alignment/>
    </xf>
    <xf numFmtId="0" fontId="115" fillId="0" borderId="0" xfId="0" applyFont="1" applyFill="1" applyBorder="1" applyAlignment="1">
      <alignment horizontal="left" vertical="center"/>
    </xf>
    <xf numFmtId="178" fontId="102" fillId="54" borderId="0" xfId="0" applyNumberFormat="1" applyFont="1" applyFill="1" applyBorder="1" applyAlignment="1">
      <alignment horizontal="right" vertical="center"/>
    </xf>
    <xf numFmtId="168" fontId="102" fillId="54" borderId="0" xfId="0" applyNumberFormat="1" applyFont="1" applyFill="1" applyBorder="1" applyAlignment="1">
      <alignment horizontal="left" vertical="center"/>
    </xf>
    <xf numFmtId="168" fontId="102" fillId="0" borderId="0" xfId="0" applyNumberFormat="1" applyFont="1" applyFill="1" applyBorder="1" applyAlignment="1">
      <alignment horizontal="left" vertical="center"/>
    </xf>
    <xf numFmtId="168" fontId="102" fillId="8" borderId="0" xfId="0" applyNumberFormat="1" applyFont="1" applyFill="1" applyBorder="1" applyAlignment="1">
      <alignment horizontal="left" vertical="center"/>
    </xf>
    <xf numFmtId="0" fontId="113" fillId="0" borderId="0" xfId="159" applyFont="1" applyAlignment="1">
      <alignment horizontal="left" vertical="center"/>
      <protection/>
    </xf>
    <xf numFmtId="0" fontId="0" fillId="0" borderId="0" xfId="159" applyFont="1" applyAlignment="1">
      <alignment wrapText="1"/>
      <protection/>
    </xf>
    <xf numFmtId="0" fontId="0" fillId="0" borderId="0" xfId="159" applyFont="1">
      <alignment/>
      <protection/>
    </xf>
    <xf numFmtId="0" fontId="113" fillId="0" borderId="0" xfId="159" applyFont="1" applyBorder="1" applyAlignment="1">
      <alignment horizontal="left" vertical="center"/>
      <protection/>
    </xf>
    <xf numFmtId="0" fontId="60" fillId="0" borderId="0" xfId="0" applyFont="1" applyFill="1" applyAlignment="1">
      <alignment/>
    </xf>
    <xf numFmtId="167" fontId="125" fillId="54" borderId="0" xfId="157" applyNumberFormat="1" applyFont="1" applyFill="1" applyBorder="1" applyAlignment="1" applyProtection="1">
      <alignment horizontal="left" vertical="center" wrapText="1" indent="1"/>
      <protection/>
    </xf>
    <xf numFmtId="167" fontId="125" fillId="0" borderId="0" xfId="157" applyNumberFormat="1" applyFont="1" applyFill="1" applyBorder="1" applyAlignment="1" applyProtection="1">
      <alignment horizontal="left" vertical="center" wrapText="1" indent="1"/>
      <protection/>
    </xf>
    <xf numFmtId="167" fontId="126" fillId="54" borderId="0" xfId="157" applyNumberFormat="1" applyFont="1" applyFill="1" applyBorder="1" applyAlignment="1" applyProtection="1">
      <alignment horizontal="left" vertical="center" wrapText="1" indent="1"/>
      <protection/>
    </xf>
    <xf numFmtId="167" fontId="126" fillId="0" borderId="0" xfId="157" applyNumberFormat="1" applyFont="1" applyFill="1" applyBorder="1" applyAlignment="1" applyProtection="1">
      <alignment horizontal="left" vertical="center" wrapText="1" indent="1"/>
      <protection/>
    </xf>
    <xf numFmtId="0" fontId="115" fillId="55" borderId="0" xfId="0" applyFont="1" applyFill="1" applyBorder="1" applyAlignment="1">
      <alignment horizontal="left" vertical="center" wrapText="1"/>
    </xf>
    <xf numFmtId="9" fontId="120" fillId="0" borderId="0" xfId="218" applyFont="1" applyFill="1" applyBorder="1" applyAlignment="1">
      <alignment horizontal="right" vertical="center"/>
    </xf>
    <xf numFmtId="167" fontId="0" fillId="54" borderId="0" xfId="0" applyNumberFormat="1" applyFont="1" applyFill="1" applyBorder="1" applyAlignment="1">
      <alignment horizontal="left" vertical="center"/>
    </xf>
    <xf numFmtId="167" fontId="113" fillId="55" borderId="0" xfId="0" applyNumberFormat="1" applyFont="1" applyFill="1" applyBorder="1" applyAlignment="1">
      <alignment horizontal="left" vertical="center"/>
    </xf>
    <xf numFmtId="0" fontId="120" fillId="55" borderId="0" xfId="0" applyFont="1" applyFill="1" applyBorder="1" applyAlignment="1">
      <alignment horizontal="left" vertical="center"/>
    </xf>
    <xf numFmtId="168" fontId="113" fillId="0" borderId="0" xfId="0" applyNumberFormat="1" applyFont="1" applyBorder="1" applyAlignment="1">
      <alignment horizontal="left" vertical="center"/>
    </xf>
    <xf numFmtId="0" fontId="60" fillId="55" borderId="0" xfId="0" applyFont="1" applyFill="1" applyAlignment="1">
      <alignment/>
    </xf>
    <xf numFmtId="178" fontId="113" fillId="55" borderId="0" xfId="0" applyNumberFormat="1" applyFont="1" applyFill="1" applyBorder="1" applyAlignment="1">
      <alignment horizontal="right" vertical="center"/>
    </xf>
    <xf numFmtId="0" fontId="63" fillId="55" borderId="0" xfId="162" applyFont="1" applyFill="1" applyBorder="1">
      <alignment/>
      <protection/>
    </xf>
    <xf numFmtId="9" fontId="120" fillId="0" borderId="18" xfId="219" applyFont="1" applyFill="1" applyBorder="1" applyAlignment="1" applyProtection="1">
      <alignment vertical="center"/>
      <protection/>
    </xf>
    <xf numFmtId="9" fontId="120" fillId="54" borderId="18" xfId="219" applyFont="1" applyFill="1" applyBorder="1" applyAlignment="1" applyProtection="1">
      <alignment vertical="center"/>
      <protection/>
    </xf>
    <xf numFmtId="178" fontId="115" fillId="55" borderId="0" xfId="0" applyNumberFormat="1" applyFont="1" applyFill="1" applyBorder="1" applyAlignment="1">
      <alignment horizontal="left" vertical="center"/>
    </xf>
    <xf numFmtId="0" fontId="59" fillId="55" borderId="0" xfId="0" applyFont="1" applyFill="1" applyAlignment="1">
      <alignment/>
    </xf>
    <xf numFmtId="2" fontId="113" fillId="55" borderId="19" xfId="0" applyNumberFormat="1" applyFont="1" applyFill="1" applyBorder="1" applyAlignment="1">
      <alignment horizontal="center" vertical="center"/>
    </xf>
    <xf numFmtId="0" fontId="0" fillId="55" borderId="0" xfId="0" applyFont="1" applyFill="1" applyAlignment="1">
      <alignment/>
    </xf>
    <xf numFmtId="0" fontId="0" fillId="55" borderId="0" xfId="0" applyFont="1" applyFill="1" applyAlignment="1">
      <alignment horizontal="left" vertical="center"/>
    </xf>
    <xf numFmtId="167" fontId="113" fillId="56" borderId="0" xfId="0" applyNumberFormat="1" applyFont="1" applyFill="1" applyBorder="1" applyAlignment="1">
      <alignment horizontal="center" vertical="center"/>
    </xf>
    <xf numFmtId="168" fontId="102" fillId="54" borderId="0" xfId="0" applyNumberFormat="1" applyFont="1" applyFill="1" applyBorder="1" applyAlignment="1">
      <alignment horizontal="center" vertical="center"/>
    </xf>
    <xf numFmtId="167" fontId="124" fillId="0" borderId="0" xfId="0" applyNumberFormat="1" applyFont="1" applyAlignment="1">
      <alignment horizontal="right"/>
    </xf>
    <xf numFmtId="0" fontId="119" fillId="0" borderId="0" xfId="159" applyFont="1" applyFill="1" applyBorder="1" applyAlignment="1">
      <alignment horizontal="center" vertical="center"/>
      <protection/>
    </xf>
    <xf numFmtId="0" fontId="118" fillId="57" borderId="0" xfId="193" applyFont="1" applyFill="1" applyAlignment="1">
      <alignment vertical="center" wrapText="1"/>
      <protection/>
    </xf>
    <xf numFmtId="0" fontId="59" fillId="57" borderId="16" xfId="193" applyFont="1" applyFill="1" applyBorder="1" applyAlignment="1">
      <alignment vertical="center"/>
      <protection/>
    </xf>
    <xf numFmtId="0" fontId="127" fillId="0" borderId="0" xfId="0" applyFont="1" applyFill="1" applyAlignment="1">
      <alignment horizontal="left" vertical="center" wrapText="1"/>
    </xf>
    <xf numFmtId="0" fontId="59" fillId="57" borderId="0" xfId="0" applyFont="1" applyFill="1" applyBorder="1" applyAlignment="1">
      <alignment/>
    </xf>
    <xf numFmtId="0" fontId="59" fillId="57" borderId="0" xfId="0" applyFont="1" applyFill="1" applyAlignment="1">
      <alignment/>
    </xf>
    <xf numFmtId="0" fontId="60" fillId="57" borderId="0" xfId="0" applyFont="1" applyFill="1" applyBorder="1" applyAlignment="1">
      <alignment/>
    </xf>
    <xf numFmtId="167" fontId="120" fillId="0" borderId="18" xfId="157" applyNumberFormat="1" applyFont="1" applyFill="1" applyBorder="1" applyAlignment="1" applyProtection="1">
      <alignment vertical="center"/>
      <protection/>
    </xf>
    <xf numFmtId="167" fontId="120" fillId="54" borderId="18" xfId="157" applyNumberFormat="1" applyFont="1" applyFill="1" applyBorder="1" applyAlignment="1" applyProtection="1">
      <alignment vertical="center"/>
      <protection/>
    </xf>
    <xf numFmtId="167" fontId="120" fillId="0" borderId="20" xfId="157" applyNumberFormat="1" applyFont="1" applyFill="1" applyBorder="1" applyAlignment="1" applyProtection="1">
      <alignment vertical="center"/>
      <protection/>
    </xf>
    <xf numFmtId="167" fontId="120" fillId="54" borderId="20" xfId="157" applyNumberFormat="1" applyFont="1" applyFill="1" applyBorder="1" applyAlignment="1" applyProtection="1">
      <alignment vertical="center"/>
      <protection/>
    </xf>
    <xf numFmtId="0" fontId="102" fillId="55" borderId="0" xfId="0" applyFont="1" applyFill="1" applyBorder="1" applyAlignment="1">
      <alignment horizontal="left" vertical="center"/>
    </xf>
    <xf numFmtId="0" fontId="102" fillId="0" borderId="0" xfId="0" applyFont="1" applyBorder="1" applyAlignment="1">
      <alignment horizontal="left" vertical="center"/>
    </xf>
    <xf numFmtId="0" fontId="128" fillId="0" borderId="0" xfId="0" applyFont="1" applyAlignment="1">
      <alignment/>
    </xf>
    <xf numFmtId="168" fontId="59" fillId="0" borderId="0" xfId="0" applyNumberFormat="1" applyFont="1" applyAlignment="1">
      <alignment/>
    </xf>
    <xf numFmtId="167" fontId="39" fillId="54" borderId="0" xfId="157" applyNumberFormat="1" applyFont="1" applyFill="1" applyBorder="1" applyAlignment="1" applyProtection="1">
      <alignment horizontal="left" vertical="center" wrapText="1" indent="1"/>
      <protection/>
    </xf>
    <xf numFmtId="0" fontId="129" fillId="0" borderId="0" xfId="0" applyFont="1" applyBorder="1" applyAlignment="1">
      <alignment horizontal="left" vertical="center"/>
    </xf>
    <xf numFmtId="167" fontId="39" fillId="0" borderId="0" xfId="157" applyNumberFormat="1" applyFont="1" applyFill="1" applyBorder="1" applyAlignment="1" applyProtection="1">
      <alignment horizontal="left" vertical="center" wrapText="1" indent="1"/>
      <protection/>
    </xf>
    <xf numFmtId="0" fontId="113" fillId="0" borderId="0" xfId="0" applyFont="1" applyBorder="1" applyAlignment="1">
      <alignment horizontal="left" vertical="center" indent="1"/>
    </xf>
    <xf numFmtId="168" fontId="102" fillId="55" borderId="0" xfId="0" applyNumberFormat="1" applyFont="1" applyFill="1" applyBorder="1" applyAlignment="1">
      <alignment horizontal="left" vertical="center"/>
    </xf>
    <xf numFmtId="0" fontId="24" fillId="0" borderId="0" xfId="0" applyFont="1" applyAlignment="1">
      <alignment wrapText="1"/>
    </xf>
    <xf numFmtId="0" fontId="113" fillId="0" borderId="7" xfId="0" applyFont="1" applyBorder="1" applyAlignment="1">
      <alignment horizontal="left" vertical="center" indent="1"/>
    </xf>
    <xf numFmtId="167" fontId="113" fillId="0" borderId="17" xfId="0" applyNumberFormat="1" applyFont="1" applyFill="1" applyBorder="1" applyAlignment="1">
      <alignment horizontal="left" vertical="center"/>
    </xf>
    <xf numFmtId="167" fontId="113" fillId="0" borderId="18" xfId="0" applyNumberFormat="1" applyFont="1" applyFill="1" applyBorder="1" applyAlignment="1">
      <alignment horizontal="left" vertical="center"/>
    </xf>
    <xf numFmtId="0" fontId="59" fillId="0" borderId="0" xfId="159" applyFont="1">
      <alignment/>
      <protection/>
    </xf>
    <xf numFmtId="0" fontId="60" fillId="0" borderId="0" xfId="159" applyFont="1">
      <alignment/>
      <protection/>
    </xf>
    <xf numFmtId="0" fontId="121" fillId="0" borderId="0" xfId="159" applyFont="1" applyAlignment="1">
      <alignment horizontal="right"/>
      <protection/>
    </xf>
    <xf numFmtId="167" fontId="59" fillId="0" borderId="0" xfId="159" applyNumberFormat="1" applyFont="1">
      <alignment/>
      <protection/>
    </xf>
    <xf numFmtId="167" fontId="113" fillId="0" borderId="0" xfId="159" applyNumberFormat="1" applyFont="1" applyFill="1" applyBorder="1" applyAlignment="1">
      <alignment horizontal="left" vertical="center"/>
      <protection/>
    </xf>
    <xf numFmtId="167" fontId="113" fillId="55" borderId="0" xfId="159" applyNumberFormat="1" applyFont="1" applyFill="1" applyBorder="1" applyAlignment="1">
      <alignment horizontal="left" vertical="center"/>
      <protection/>
    </xf>
    <xf numFmtId="167" fontId="113" fillId="54" borderId="0" xfId="159" applyNumberFormat="1" applyFont="1" applyFill="1" applyBorder="1" applyAlignment="1">
      <alignment horizontal="left" vertical="center"/>
      <protection/>
    </xf>
    <xf numFmtId="0" fontId="59" fillId="0" borderId="0" xfId="159" applyFont="1" applyFill="1">
      <alignment/>
      <protection/>
    </xf>
    <xf numFmtId="167" fontId="113" fillId="54" borderId="21" xfId="159" applyNumberFormat="1" applyFont="1" applyFill="1" applyBorder="1" applyAlignment="1">
      <alignment horizontal="left" vertical="center"/>
      <protection/>
    </xf>
    <xf numFmtId="0" fontId="120" fillId="0" borderId="0" xfId="159" applyFont="1" applyBorder="1" applyAlignment="1">
      <alignment horizontal="left" vertical="center"/>
      <protection/>
    </xf>
    <xf numFmtId="9" fontId="60" fillId="0" borderId="0" xfId="219" applyFont="1" applyFill="1" applyBorder="1" applyAlignment="1" applyProtection="1">
      <alignment vertical="center"/>
      <protection/>
    </xf>
    <xf numFmtId="0" fontId="113" fillId="54" borderId="19" xfId="159" applyFont="1" applyFill="1" applyBorder="1" applyAlignment="1">
      <alignment horizontal="right" vertical="center"/>
      <protection/>
    </xf>
    <xf numFmtId="0" fontId="113" fillId="0" borderId="19" xfId="159" applyFont="1" applyFill="1" applyBorder="1" applyAlignment="1">
      <alignment horizontal="right" vertical="center"/>
      <protection/>
    </xf>
    <xf numFmtId="0" fontId="113" fillId="54" borderId="0" xfId="159" applyFont="1" applyFill="1" applyBorder="1" applyAlignment="1">
      <alignment horizontal="center" vertical="center"/>
      <protection/>
    </xf>
    <xf numFmtId="2" fontId="113" fillId="55" borderId="19" xfId="159" applyNumberFormat="1" applyFont="1" applyFill="1" applyBorder="1" applyAlignment="1">
      <alignment horizontal="center" vertical="center"/>
      <protection/>
    </xf>
    <xf numFmtId="2" fontId="113" fillId="0" borderId="19" xfId="159" applyNumberFormat="1" applyFont="1" applyFill="1" applyBorder="1" applyAlignment="1">
      <alignment horizontal="center" vertical="center"/>
      <protection/>
    </xf>
    <xf numFmtId="0" fontId="113" fillId="0" borderId="0" xfId="159" applyFont="1" applyFill="1" applyBorder="1" applyAlignment="1">
      <alignment horizontal="center" vertical="center"/>
      <protection/>
    </xf>
    <xf numFmtId="0" fontId="113" fillId="0" borderId="0" xfId="159" applyFont="1" applyFill="1" applyBorder="1" applyAlignment="1">
      <alignment horizontal="right" vertical="center"/>
      <protection/>
    </xf>
    <xf numFmtId="2" fontId="113" fillId="0" borderId="0" xfId="159" applyNumberFormat="1" applyFont="1" applyFill="1" applyBorder="1" applyAlignment="1">
      <alignment horizontal="center" vertical="center"/>
      <protection/>
    </xf>
    <xf numFmtId="0" fontId="117" fillId="0" borderId="0" xfId="159" applyFont="1">
      <alignment/>
      <protection/>
    </xf>
    <xf numFmtId="167" fontId="121" fillId="0" borderId="0" xfId="159" applyNumberFormat="1" applyFont="1">
      <alignment/>
      <protection/>
    </xf>
    <xf numFmtId="0" fontId="130" fillId="0" borderId="0" xfId="159" applyFont="1">
      <alignment/>
      <protection/>
    </xf>
    <xf numFmtId="167" fontId="114" fillId="0" borderId="0" xfId="159" applyNumberFormat="1" applyFont="1" applyFill="1" applyBorder="1" applyAlignment="1">
      <alignment horizontal="left" vertical="center"/>
      <protection/>
    </xf>
    <xf numFmtId="180" fontId="59" fillId="0" borderId="0" xfId="159" applyNumberFormat="1" applyFont="1">
      <alignment/>
      <protection/>
    </xf>
    <xf numFmtId="0" fontId="113" fillId="55" borderId="0" xfId="159" applyFont="1" applyFill="1" applyBorder="1" applyAlignment="1">
      <alignment horizontal="left" vertical="center"/>
      <protection/>
    </xf>
    <xf numFmtId="0" fontId="113" fillId="55" borderId="19" xfId="159" applyFont="1" applyFill="1" applyBorder="1" applyAlignment="1">
      <alignment horizontal="right" vertical="center"/>
      <protection/>
    </xf>
    <xf numFmtId="167" fontId="59" fillId="0" borderId="0" xfId="159" applyNumberFormat="1" applyFont="1" applyFill="1">
      <alignment/>
      <protection/>
    </xf>
    <xf numFmtId="1" fontId="59" fillId="0" borderId="0" xfId="159" applyNumberFormat="1" applyFont="1" applyFill="1">
      <alignment/>
      <protection/>
    </xf>
    <xf numFmtId="0" fontId="24" fillId="58" borderId="0" xfId="0" applyFont="1" applyFill="1" applyAlignment="1">
      <alignment wrapText="1"/>
    </xf>
    <xf numFmtId="167" fontId="102" fillId="8" borderId="0" xfId="0" applyNumberFormat="1" applyFont="1" applyFill="1" applyBorder="1" applyAlignment="1">
      <alignment horizontal="left" vertical="center"/>
    </xf>
    <xf numFmtId="3" fontId="120" fillId="0" borderId="22" xfId="0" applyNumberFormat="1" applyFont="1" applyFill="1" applyBorder="1" applyAlignment="1">
      <alignment horizontal="right" vertical="center"/>
    </xf>
    <xf numFmtId="167" fontId="60" fillId="0" borderId="0" xfId="159" applyNumberFormat="1" applyFont="1">
      <alignment/>
      <protection/>
    </xf>
    <xf numFmtId="0" fontId="24" fillId="55" borderId="0" xfId="0" applyFont="1" applyFill="1" applyAlignment="1">
      <alignment wrapText="1"/>
    </xf>
    <xf numFmtId="167" fontId="0" fillId="0" borderId="0" xfId="0" applyNumberFormat="1" applyFont="1" applyFill="1" applyBorder="1" applyAlignment="1">
      <alignment horizontal="left" vertical="center"/>
    </xf>
    <xf numFmtId="9" fontId="120" fillId="0" borderId="18" xfId="218" applyFont="1" applyFill="1" applyBorder="1" applyAlignment="1">
      <alignment horizontal="right" vertical="center"/>
    </xf>
    <xf numFmtId="0" fontId="115" fillId="0" borderId="0" xfId="0" applyFont="1" applyFill="1" applyBorder="1" applyAlignment="1">
      <alignment horizontal="left" vertical="center" wrapText="1"/>
    </xf>
    <xf numFmtId="167" fontId="120" fillId="54" borderId="17" xfId="0" applyNumberFormat="1" applyFont="1" applyFill="1" applyBorder="1" applyAlignment="1">
      <alignment horizontal="left" vertical="center"/>
    </xf>
    <xf numFmtId="9" fontId="120" fillId="0" borderId="17" xfId="0" applyNumberFormat="1" applyFont="1" applyFill="1" applyBorder="1" applyAlignment="1">
      <alignment horizontal="right" vertical="center"/>
    </xf>
    <xf numFmtId="0" fontId="0" fillId="0" borderId="0" xfId="0" applyFont="1" applyFill="1" applyAlignment="1">
      <alignment/>
    </xf>
    <xf numFmtId="0" fontId="128" fillId="0" borderId="0" xfId="0" applyFont="1" applyFill="1" applyAlignment="1">
      <alignment/>
    </xf>
    <xf numFmtId="0" fontId="24" fillId="0" borderId="0" xfId="0" applyFont="1" applyFill="1" applyAlignment="1">
      <alignment wrapText="1"/>
    </xf>
    <xf numFmtId="0" fontId="124" fillId="0" borderId="0" xfId="0" applyFont="1" applyFill="1" applyBorder="1" applyAlignment="1">
      <alignment horizontal="right"/>
    </xf>
    <xf numFmtId="0" fontId="0" fillId="0" borderId="0" xfId="0" applyFont="1" applyBorder="1" applyAlignment="1">
      <alignment/>
    </xf>
    <xf numFmtId="167" fontId="59" fillId="0" borderId="0" xfId="0" applyNumberFormat="1" applyFont="1" applyBorder="1" applyAlignment="1">
      <alignment/>
    </xf>
    <xf numFmtId="0" fontId="129" fillId="0" borderId="0" xfId="159" applyFont="1" applyBorder="1" applyAlignment="1">
      <alignment horizontal="left" vertical="center"/>
      <protection/>
    </xf>
    <xf numFmtId="0" fontId="129" fillId="0" borderId="0" xfId="163" applyFont="1" applyBorder="1" applyAlignment="1">
      <alignment horizontal="left" vertical="center"/>
      <protection/>
    </xf>
    <xf numFmtId="0" fontId="0" fillId="0" borderId="0" xfId="159" applyFont="1" applyAlignment="1">
      <alignment horizontal="left" vertical="center" indent="1"/>
      <protection/>
    </xf>
    <xf numFmtId="0" fontId="0" fillId="0" borderId="0" xfId="159" applyFont="1" applyBorder="1" applyAlignment="1">
      <alignment horizontal="left" vertical="center" indent="1"/>
      <protection/>
    </xf>
    <xf numFmtId="0" fontId="120" fillId="55" borderId="0" xfId="163" applyFont="1" applyFill="1" applyBorder="1" applyAlignment="1">
      <alignment horizontal="left" vertical="center"/>
      <protection/>
    </xf>
    <xf numFmtId="0" fontId="131" fillId="55" borderId="0" xfId="159" applyFont="1" applyFill="1" applyBorder="1" applyAlignment="1">
      <alignment horizontal="left" vertical="center"/>
      <protection/>
    </xf>
    <xf numFmtId="0" fontId="120" fillId="55" borderId="0" xfId="159" applyFont="1" applyFill="1" applyBorder="1" applyAlignment="1">
      <alignment horizontal="left" vertical="center"/>
      <protection/>
    </xf>
    <xf numFmtId="0" fontId="132" fillId="54" borderId="0" xfId="0" applyFont="1" applyFill="1" applyBorder="1" applyAlignment="1">
      <alignment horizontal="center" vertical="center"/>
    </xf>
    <xf numFmtId="167" fontId="113" fillId="54" borderId="0" xfId="0" applyNumberFormat="1" applyFont="1" applyFill="1" applyBorder="1" applyAlignment="1">
      <alignment horizontal="center" vertical="center"/>
    </xf>
    <xf numFmtId="0" fontId="24" fillId="8" borderId="0" xfId="0" applyFont="1" applyFill="1" applyAlignment="1">
      <alignment wrapText="1"/>
    </xf>
    <xf numFmtId="0" fontId="120" fillId="54" borderId="19" xfId="0" applyFont="1" applyFill="1" applyBorder="1" applyAlignment="1">
      <alignment horizontal="center" vertical="center"/>
    </xf>
    <xf numFmtId="167" fontId="0" fillId="0" borderId="0" xfId="157" applyNumberFormat="1" applyFont="1" applyFill="1" applyBorder="1" applyAlignment="1" applyProtection="1">
      <alignment horizontal="right" vertical="center"/>
      <protection/>
    </xf>
    <xf numFmtId="167" fontId="113" fillId="59" borderId="17" xfId="0" applyNumberFormat="1" applyFont="1" applyFill="1" applyBorder="1" applyAlignment="1">
      <alignment horizontal="left" vertical="center"/>
    </xf>
    <xf numFmtId="167" fontId="113" fillId="59" borderId="0" xfId="0" applyNumberFormat="1" applyFont="1" applyFill="1" applyBorder="1" applyAlignment="1">
      <alignment horizontal="left" vertical="center"/>
    </xf>
    <xf numFmtId="167" fontId="120" fillId="59" borderId="0" xfId="0" applyNumberFormat="1" applyFont="1" applyFill="1" applyBorder="1" applyAlignment="1">
      <alignment horizontal="left" vertical="center"/>
    </xf>
    <xf numFmtId="167" fontId="113" fillId="59" borderId="18" xfId="0" applyNumberFormat="1" applyFont="1" applyFill="1" applyBorder="1" applyAlignment="1">
      <alignment horizontal="left" vertical="center"/>
    </xf>
    <xf numFmtId="167" fontId="113" fillId="59" borderId="0" xfId="0" applyNumberFormat="1" applyFont="1" applyFill="1" applyBorder="1" applyAlignment="1">
      <alignment horizontal="right" vertical="center"/>
    </xf>
    <xf numFmtId="167" fontId="120" fillId="59" borderId="18" xfId="0" applyNumberFormat="1" applyFont="1" applyFill="1" applyBorder="1" applyAlignment="1">
      <alignment horizontal="left" vertical="center"/>
    </xf>
    <xf numFmtId="167" fontId="126" fillId="59" borderId="0" xfId="157" applyNumberFormat="1" applyFont="1" applyFill="1" applyBorder="1" applyAlignment="1" applyProtection="1">
      <alignment horizontal="left" vertical="center" wrapText="1" indent="1"/>
      <protection/>
    </xf>
    <xf numFmtId="167" fontId="125" fillId="59" borderId="0" xfId="157" applyNumberFormat="1" applyFont="1" applyFill="1" applyBorder="1" applyAlignment="1" applyProtection="1">
      <alignment horizontal="left" vertical="center" wrapText="1" indent="1"/>
      <protection/>
    </xf>
    <xf numFmtId="0" fontId="113" fillId="59" borderId="0" xfId="0" applyFont="1" applyFill="1" applyBorder="1" applyAlignment="1">
      <alignment horizontal="center" vertical="center"/>
    </xf>
    <xf numFmtId="167" fontId="125" fillId="59" borderId="0" xfId="157" applyNumberFormat="1" applyFont="1" applyFill="1" applyBorder="1" applyAlignment="1" applyProtection="1">
      <alignment horizontal="center" vertical="center" wrapText="1"/>
      <protection/>
    </xf>
    <xf numFmtId="167" fontId="126" fillId="59" borderId="7" xfId="157" applyNumberFormat="1" applyFont="1" applyFill="1" applyBorder="1" applyAlignment="1" applyProtection="1">
      <alignment horizontal="center" vertical="center" wrapText="1"/>
      <protection/>
    </xf>
    <xf numFmtId="167" fontId="126" fillId="59" borderId="7" xfId="157" applyNumberFormat="1" applyFont="1" applyFill="1" applyBorder="1" applyAlignment="1" applyProtection="1">
      <alignment horizontal="left" vertical="center" wrapText="1" indent="1"/>
      <protection/>
    </xf>
    <xf numFmtId="167" fontId="133" fillId="59" borderId="0" xfId="157" applyNumberFormat="1" applyFont="1" applyFill="1" applyBorder="1" applyAlignment="1" applyProtection="1">
      <alignment horizontal="left" vertical="center" wrapText="1" indent="1"/>
      <protection/>
    </xf>
    <xf numFmtId="0" fontId="60" fillId="55" borderId="0" xfId="0" applyFont="1" applyFill="1" applyBorder="1" applyAlignment="1">
      <alignment/>
    </xf>
    <xf numFmtId="0" fontId="59" fillId="55" borderId="0" xfId="0" applyFont="1" applyFill="1" applyBorder="1" applyAlignment="1">
      <alignment/>
    </xf>
    <xf numFmtId="0" fontId="0" fillId="0" borderId="0" xfId="0" applyFont="1" applyAlignment="1">
      <alignment wrapText="1"/>
    </xf>
    <xf numFmtId="0" fontId="0" fillId="55" borderId="0" xfId="0" applyFont="1" applyFill="1" applyBorder="1" applyAlignment="1">
      <alignment/>
    </xf>
    <xf numFmtId="0" fontId="124" fillId="55" borderId="0" xfId="0" applyFont="1" applyFill="1" applyBorder="1" applyAlignment="1">
      <alignment horizontal="right"/>
    </xf>
    <xf numFmtId="3" fontId="134" fillId="54" borderId="18" xfId="0" applyNumberFormat="1" applyFont="1" applyFill="1" applyBorder="1" applyAlignment="1">
      <alignment horizontal="right" vertical="center"/>
    </xf>
    <xf numFmtId="0" fontId="135" fillId="55" borderId="0" xfId="0" applyFont="1" applyFill="1" applyAlignment="1">
      <alignment/>
    </xf>
    <xf numFmtId="0" fontId="112" fillId="55" borderId="0" xfId="193" applyFont="1" applyFill="1" applyAlignment="1">
      <alignment vertical="center" wrapText="1"/>
      <protection/>
    </xf>
    <xf numFmtId="0" fontId="59" fillId="55" borderId="0" xfId="193" applyFont="1" applyFill="1" applyBorder="1" applyAlignment="1">
      <alignment vertical="center"/>
      <protection/>
    </xf>
    <xf numFmtId="0" fontId="59" fillId="55" borderId="0" xfId="159" applyFont="1" applyFill="1">
      <alignment/>
      <protection/>
    </xf>
    <xf numFmtId="0" fontId="85" fillId="55" borderId="0" xfId="159" applyFont="1" applyFill="1">
      <alignment/>
      <protection/>
    </xf>
    <xf numFmtId="0" fontId="111" fillId="0" borderId="0" xfId="0" applyFont="1" applyBorder="1" applyAlignment="1">
      <alignment horizontal="left" vertical="center" readingOrder="1"/>
    </xf>
    <xf numFmtId="0" fontId="86" fillId="55" borderId="0" xfId="159" applyFont="1" applyFill="1" applyAlignment="1">
      <alignment horizontal="center"/>
      <protection/>
    </xf>
    <xf numFmtId="0" fontId="136" fillId="55" borderId="0" xfId="159" applyFont="1" applyFill="1" applyAlignment="1">
      <alignment horizontal="center" vertical="center" textRotation="90"/>
      <protection/>
    </xf>
    <xf numFmtId="0" fontId="0" fillId="55" borderId="0" xfId="159" applyFont="1" applyFill="1" applyAlignment="1">
      <alignment horizontal="left" vertical="top" wrapText="1"/>
      <protection/>
    </xf>
    <xf numFmtId="0" fontId="85" fillId="60" borderId="0" xfId="159" applyFont="1" applyFill="1">
      <alignment/>
      <protection/>
    </xf>
    <xf numFmtId="0" fontId="86" fillId="60" borderId="0" xfId="159" applyFont="1" applyFill="1" applyAlignment="1">
      <alignment horizontal="center"/>
      <protection/>
    </xf>
    <xf numFmtId="0" fontId="59" fillId="60" borderId="0" xfId="159" applyFont="1" applyFill="1">
      <alignment/>
      <protection/>
    </xf>
    <xf numFmtId="0" fontId="111" fillId="55" borderId="0" xfId="0" applyFont="1" applyFill="1" applyBorder="1" applyAlignment="1">
      <alignment horizontal="left" vertical="center" indent="2" readingOrder="1"/>
    </xf>
    <xf numFmtId="0" fontId="85" fillId="55" borderId="0" xfId="159" applyFont="1" applyFill="1" applyBorder="1">
      <alignment/>
      <protection/>
    </xf>
    <xf numFmtId="2" fontId="113" fillId="55" borderId="0" xfId="0" applyNumberFormat="1" applyFont="1" applyFill="1" applyBorder="1" applyAlignment="1">
      <alignment horizontal="left" vertical="center"/>
    </xf>
    <xf numFmtId="0" fontId="113" fillId="55" borderId="0" xfId="0" applyFont="1" applyFill="1" applyBorder="1" applyAlignment="1">
      <alignment horizontal="left" vertical="center"/>
    </xf>
    <xf numFmtId="0" fontId="113" fillId="0" borderId="0" xfId="0" applyFont="1" applyFill="1" applyBorder="1" applyAlignment="1">
      <alignment horizontal="left" vertical="center" wrapText="1"/>
    </xf>
    <xf numFmtId="0" fontId="113" fillId="54" borderId="0" xfId="0" applyFont="1" applyFill="1" applyBorder="1" applyAlignment="1">
      <alignment horizontal="right" vertical="center"/>
    </xf>
    <xf numFmtId="0" fontId="59" fillId="55" borderId="0" xfId="159" applyFont="1" applyFill="1" applyBorder="1">
      <alignment/>
      <protection/>
    </xf>
    <xf numFmtId="0" fontId="137" fillId="0" borderId="0" xfId="99" applyFont="1" applyAlignment="1" applyProtection="1">
      <alignment horizontal="left" vertical="center" indent="2" readingOrder="1"/>
      <protection/>
    </xf>
    <xf numFmtId="0" fontId="138" fillId="0" borderId="0" xfId="99" applyFont="1" applyAlignment="1" applyProtection="1">
      <alignment horizontal="left" vertical="center" indent="2" readingOrder="1"/>
      <protection/>
    </xf>
    <xf numFmtId="167" fontId="126" fillId="59" borderId="0" xfId="157" applyNumberFormat="1" applyFont="1" applyFill="1" applyBorder="1" applyAlignment="1" applyProtection="1">
      <alignment horizontal="center" vertical="center" wrapText="1"/>
      <protection/>
    </xf>
    <xf numFmtId="0" fontId="59" fillId="54" borderId="0" xfId="159" applyFont="1" applyFill="1">
      <alignment/>
      <protection/>
    </xf>
    <xf numFmtId="9" fontId="113" fillId="0" borderId="17" xfId="218" applyFont="1" applyFill="1" applyBorder="1" applyAlignment="1">
      <alignment horizontal="right" vertical="center"/>
    </xf>
    <xf numFmtId="167" fontId="113" fillId="27" borderId="0" xfId="0" applyNumberFormat="1" applyFont="1" applyFill="1" applyBorder="1" applyAlignment="1">
      <alignment horizontal="left" vertical="center"/>
    </xf>
    <xf numFmtId="9" fontId="113" fillId="0" borderId="18" xfId="218" applyFont="1" applyFill="1" applyBorder="1" applyAlignment="1">
      <alignment horizontal="right" vertical="center"/>
    </xf>
    <xf numFmtId="9" fontId="120" fillId="0" borderId="17" xfId="218" applyFont="1" applyFill="1" applyBorder="1" applyAlignment="1">
      <alignment horizontal="right" vertical="center"/>
    </xf>
    <xf numFmtId="167" fontId="126" fillId="27" borderId="0" xfId="157" applyNumberFormat="1" applyFont="1" applyFill="1" applyBorder="1" applyAlignment="1" applyProtection="1">
      <alignment horizontal="center" vertical="center" wrapText="1"/>
      <protection/>
    </xf>
    <xf numFmtId="167" fontId="126" fillId="0" borderId="7" xfId="157" applyNumberFormat="1" applyFont="1" applyFill="1" applyBorder="1" applyAlignment="1" applyProtection="1">
      <alignment horizontal="left" vertical="center" wrapText="1" indent="1"/>
      <protection/>
    </xf>
    <xf numFmtId="167" fontId="126" fillId="27" borderId="0" xfId="157" applyNumberFormat="1" applyFont="1" applyFill="1" applyBorder="1" applyAlignment="1" applyProtection="1">
      <alignment horizontal="left" vertical="center" wrapText="1" indent="1"/>
      <protection/>
    </xf>
    <xf numFmtId="167" fontId="133" fillId="0" borderId="0" xfId="157" applyNumberFormat="1" applyFont="1" applyFill="1" applyBorder="1" applyAlignment="1" applyProtection="1">
      <alignment horizontal="left" vertical="center" wrapText="1" indent="1"/>
      <protection/>
    </xf>
    <xf numFmtId="0" fontId="0" fillId="0" borderId="0" xfId="0" applyFont="1" applyFill="1" applyAlignment="1">
      <alignment wrapText="1"/>
    </xf>
    <xf numFmtId="0" fontId="111" fillId="0" borderId="0" xfId="159" applyFont="1" applyBorder="1" applyAlignment="1">
      <alignment horizontal="center" vertical="center" readingOrder="1"/>
      <protection/>
    </xf>
    <xf numFmtId="0" fontId="119" fillId="55" borderId="0" xfId="159" applyFont="1" applyFill="1" applyBorder="1" applyAlignment="1">
      <alignment horizontal="center" vertical="center"/>
      <protection/>
    </xf>
    <xf numFmtId="0" fontId="119" fillId="54" borderId="0" xfId="159" applyFont="1" applyFill="1" applyBorder="1" applyAlignment="1">
      <alignment horizontal="center" vertical="center"/>
      <protection/>
    </xf>
    <xf numFmtId="0" fontId="121" fillId="0" borderId="0" xfId="159" applyFont="1">
      <alignment/>
      <protection/>
    </xf>
    <xf numFmtId="0" fontId="119" fillId="55" borderId="0" xfId="159" applyFont="1" applyFill="1" applyBorder="1" applyAlignment="1">
      <alignment horizontal="center" vertical="center" wrapText="1"/>
      <protection/>
    </xf>
    <xf numFmtId="9" fontId="60" fillId="0" borderId="0" xfId="228" applyFont="1" applyFill="1" applyBorder="1" applyAlignment="1" applyProtection="1">
      <alignment vertical="center"/>
      <protection/>
    </xf>
    <xf numFmtId="167" fontId="120" fillId="55" borderId="18" xfId="0" applyNumberFormat="1" applyFont="1" applyFill="1" applyBorder="1" applyAlignment="1">
      <alignment horizontal="left" vertical="center"/>
    </xf>
    <xf numFmtId="0" fontId="60" fillId="0" borderId="0" xfId="159" applyFont="1" applyFill="1">
      <alignment/>
      <protection/>
    </xf>
    <xf numFmtId="167" fontId="119" fillId="0" borderId="0" xfId="159" applyNumberFormat="1" applyFont="1" applyFill="1" applyBorder="1" applyAlignment="1">
      <alignment horizontal="center" vertical="center" wrapText="1"/>
      <protection/>
    </xf>
    <xf numFmtId="0" fontId="113" fillId="55" borderId="0" xfId="159" applyFont="1" applyFill="1" applyBorder="1" applyAlignment="1">
      <alignment horizontal="right" vertical="center"/>
      <protection/>
    </xf>
    <xf numFmtId="0" fontId="113" fillId="54" borderId="0" xfId="159" applyFont="1" applyFill="1" applyBorder="1" applyAlignment="1">
      <alignment horizontal="right" vertical="center"/>
      <protection/>
    </xf>
    <xf numFmtId="2" fontId="113" fillId="54" borderId="19" xfId="0" applyNumberFormat="1" applyFont="1" applyFill="1" applyBorder="1" applyAlignment="1">
      <alignment horizontal="center" vertical="center"/>
    </xf>
    <xf numFmtId="0" fontId="120" fillId="54" borderId="0" xfId="0" applyFont="1" applyFill="1" applyBorder="1" applyAlignment="1">
      <alignment horizontal="left" vertical="center"/>
    </xf>
    <xf numFmtId="0" fontId="0" fillId="54" borderId="0" xfId="0" applyFont="1" applyFill="1" applyAlignment="1">
      <alignment/>
    </xf>
    <xf numFmtId="0" fontId="59" fillId="0" borderId="0" xfId="193" applyFont="1" applyFill="1" applyBorder="1" applyAlignment="1">
      <alignment horizontal="center" vertical="center"/>
      <protection/>
    </xf>
    <xf numFmtId="0" fontId="137" fillId="0" borderId="0" xfId="99" applyFont="1" applyAlignment="1" applyProtection="1">
      <alignment horizontal="left" vertical="center" readingOrder="1"/>
      <protection/>
    </xf>
    <xf numFmtId="0" fontId="136" fillId="61" borderId="0" xfId="159" applyFont="1" applyFill="1" applyAlignment="1">
      <alignment horizontal="center" vertical="center" textRotation="90"/>
      <protection/>
    </xf>
    <xf numFmtId="0" fontId="0" fillId="55" borderId="0" xfId="159" applyFont="1" applyFill="1" applyAlignment="1">
      <alignment horizontal="left" vertical="top" wrapText="1"/>
      <protection/>
    </xf>
    <xf numFmtId="167" fontId="126" fillId="0" borderId="0" xfId="157" applyNumberFormat="1" applyFont="1" applyFill="1" applyBorder="1" applyAlignment="1" applyProtection="1">
      <alignment horizontal="center" vertical="center" wrapText="1"/>
      <protection/>
    </xf>
    <xf numFmtId="167" fontId="126" fillId="59" borderId="0" xfId="157" applyNumberFormat="1" applyFont="1" applyFill="1" applyBorder="1" applyAlignment="1" applyProtection="1">
      <alignment horizontal="center" vertical="center" wrapText="1"/>
      <protection/>
    </xf>
  </cellXfs>
  <cellStyles count="295">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Procentowy 6" xfId="227"/>
    <cellStyle name="Procentowy 7" xfId="228"/>
    <cellStyle name="SAPBEXaggData" xfId="229"/>
    <cellStyle name="SAPBEXaggDataEmph" xfId="230"/>
    <cellStyle name="SAPBEXaggItem" xfId="231"/>
    <cellStyle name="SAPBEXaggItemX" xfId="232"/>
    <cellStyle name="SAPBEXchaText" xfId="233"/>
    <cellStyle name="SAPBEXexcBad7" xfId="234"/>
    <cellStyle name="SAPBEXexcBad8" xfId="235"/>
    <cellStyle name="SAPBEXexcBad9" xfId="236"/>
    <cellStyle name="SAPBEXexcCritical4" xfId="237"/>
    <cellStyle name="SAPBEXexcCritical5" xfId="238"/>
    <cellStyle name="SAPBEXexcCritical6" xfId="239"/>
    <cellStyle name="SAPBEXexcGood1" xfId="240"/>
    <cellStyle name="SAPBEXexcGood2" xfId="241"/>
    <cellStyle name="SAPBEXexcGood3" xfId="242"/>
    <cellStyle name="SAPBEXfilterDrill" xfId="243"/>
    <cellStyle name="SAPBEXfilterItem" xfId="244"/>
    <cellStyle name="SAPBEXfilterText" xfId="245"/>
    <cellStyle name="SAPBEXformats" xfId="246"/>
    <cellStyle name="SAPBEXheaderItem" xfId="247"/>
    <cellStyle name="SAPBEXheaderText" xfId="248"/>
    <cellStyle name="SAPBEXHLevel0" xfId="249"/>
    <cellStyle name="SAPBEXHLevel0X" xfId="250"/>
    <cellStyle name="SAPBEXHLevel1" xfId="251"/>
    <cellStyle name="SAPBEXHLevel1X" xfId="252"/>
    <cellStyle name="SAPBEXHLevel2" xfId="253"/>
    <cellStyle name="SAPBEXHLevel2X" xfId="254"/>
    <cellStyle name="SAPBEXHLevel3" xfId="255"/>
    <cellStyle name="SAPBEXHLevel3X" xfId="256"/>
    <cellStyle name="SAPBEXinputData" xfId="257"/>
    <cellStyle name="SAPBEXresData" xfId="258"/>
    <cellStyle name="SAPBEXresDataEmph" xfId="259"/>
    <cellStyle name="SAPBEXresItem" xfId="260"/>
    <cellStyle name="SAPBEXresItemX" xfId="261"/>
    <cellStyle name="SAPBEXstdData" xfId="262"/>
    <cellStyle name="SAPBEXstdDataEmph" xfId="263"/>
    <cellStyle name="SAPBEXstdItem" xfId="264"/>
    <cellStyle name="SAPBEXstdItemX" xfId="265"/>
    <cellStyle name="SAPBEXtitle" xfId="266"/>
    <cellStyle name="SAPBEXundefined" xfId="267"/>
    <cellStyle name="subhead" xfId="268"/>
    <cellStyle name="Suma" xfId="269"/>
    <cellStyle name="Suma 2" xfId="270"/>
    <cellStyle name="Suma 3" xfId="271"/>
    <cellStyle name="Suma 4" xfId="272"/>
    <cellStyle name="Suma 5" xfId="273"/>
    <cellStyle name="suma1" xfId="274"/>
    <cellStyle name="suma2" xfId="275"/>
    <cellStyle name="Tabela_nr" xfId="276"/>
    <cellStyle name="ţ_x001D_đÇ%Uý—&amp;Hýx_x0001_‚Đ_x0012__x0013__x0007__x0001__x0001_" xfId="277"/>
    <cellStyle name="Tekst objaśnienia" xfId="278"/>
    <cellStyle name="Tekst objaśnienia 2" xfId="279"/>
    <cellStyle name="Tekst ostrzeżenia" xfId="280"/>
    <cellStyle name="Tekst ostrzeżenia 2" xfId="281"/>
    <cellStyle name="Total" xfId="282"/>
    <cellStyle name="Tytul" xfId="283"/>
    <cellStyle name="Tytul 2" xfId="284"/>
    <cellStyle name="Tytul 2 2" xfId="285"/>
    <cellStyle name="Tytul 2_Zeszyt1" xfId="286"/>
    <cellStyle name="Tytul 3" xfId="287"/>
    <cellStyle name="Tytul_DoPktXX-XXI_ZTabeli34" xfId="288"/>
    <cellStyle name="Tytuł" xfId="289"/>
    <cellStyle name="Uwaga" xfId="290"/>
    <cellStyle name="Uwaga 2" xfId="291"/>
    <cellStyle name="Valuta - Style2" xfId="292"/>
    <cellStyle name="Valuta (0)" xfId="293"/>
    <cellStyle name="Valuta (0) 2" xfId="294"/>
    <cellStyle name="VEtykieta" xfId="295"/>
    <cellStyle name="VEtykieta 2" xfId="296"/>
    <cellStyle name="VEtykieta 3" xfId="297"/>
    <cellStyle name="VTotal" xfId="298"/>
    <cellStyle name="VTotal 2" xfId="299"/>
    <cellStyle name="Currency" xfId="300"/>
    <cellStyle name="Currency [0]" xfId="301"/>
    <cellStyle name="Walutowy 2" xfId="302"/>
    <cellStyle name="year" xfId="303"/>
    <cellStyle name="Złe 2" xfId="304"/>
    <cellStyle name="Zły" xfId="305"/>
    <cellStyle name="一般_PLDT" xfId="306"/>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11</xdr:row>
      <xdr:rowOff>0</xdr:rowOff>
    </xdr:from>
    <xdr:to>
      <xdr:col>1</xdr:col>
      <xdr:colOff>161925</xdr:colOff>
      <xdr:row>11</xdr:row>
      <xdr:rowOff>247650</xdr:rowOff>
    </xdr:to>
    <xdr:pic>
      <xdr:nvPicPr>
        <xdr:cNvPr id="1" name="Obraz 7" descr="*"/>
        <xdr:cNvPicPr preferRelativeResize="1">
          <a:picLocks noChangeAspect="1"/>
        </xdr:cNvPicPr>
      </xdr:nvPicPr>
      <xdr:blipFill>
        <a:blip r:embed="rId1"/>
        <a:stretch>
          <a:fillRect/>
        </a:stretch>
      </xdr:blipFill>
      <xdr:spPr>
        <a:xfrm>
          <a:off x="76200" y="3419475"/>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2" name="Obraz 8" descr="*"/>
        <xdr:cNvPicPr preferRelativeResize="1">
          <a:picLocks noChangeAspect="1"/>
        </xdr:cNvPicPr>
      </xdr:nvPicPr>
      <xdr:blipFill>
        <a:blip r:embed="rId1"/>
        <a:stretch>
          <a:fillRect/>
        </a:stretch>
      </xdr:blipFill>
      <xdr:spPr>
        <a:xfrm>
          <a:off x="76200" y="3714750"/>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3" name="Obraz 9" descr="*"/>
        <xdr:cNvPicPr preferRelativeResize="1">
          <a:picLocks noChangeAspect="1"/>
        </xdr:cNvPicPr>
      </xdr:nvPicPr>
      <xdr:blipFill>
        <a:blip r:embed="rId1"/>
        <a:stretch>
          <a:fillRect/>
        </a:stretch>
      </xdr:blipFill>
      <xdr:spPr>
        <a:xfrm>
          <a:off x="76200" y="4010025"/>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4" name="Obraz 10" descr="*"/>
        <xdr:cNvPicPr preferRelativeResize="1">
          <a:picLocks noChangeAspect="1"/>
        </xdr:cNvPicPr>
      </xdr:nvPicPr>
      <xdr:blipFill>
        <a:blip r:embed="rId1"/>
        <a:stretch>
          <a:fillRect/>
        </a:stretch>
      </xdr:blipFill>
      <xdr:spPr>
        <a:xfrm>
          <a:off x="76200" y="4600575"/>
          <a:ext cx="161925"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5" name="Obraz 11" descr="*"/>
        <xdr:cNvPicPr preferRelativeResize="1">
          <a:picLocks noChangeAspect="1"/>
        </xdr:cNvPicPr>
      </xdr:nvPicPr>
      <xdr:blipFill>
        <a:blip r:embed="rId1"/>
        <a:stretch>
          <a:fillRect/>
        </a:stretch>
      </xdr:blipFill>
      <xdr:spPr>
        <a:xfrm>
          <a:off x="76200" y="4895850"/>
          <a:ext cx="161925"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161925</xdr:colOff>
      <xdr:row>25</xdr:row>
      <xdr:rowOff>247650</xdr:rowOff>
    </xdr:to>
    <xdr:pic>
      <xdr:nvPicPr>
        <xdr:cNvPr id="6" name="Obraz 12" descr="*"/>
        <xdr:cNvPicPr preferRelativeResize="1">
          <a:picLocks noChangeAspect="1"/>
        </xdr:cNvPicPr>
      </xdr:nvPicPr>
      <xdr:blipFill>
        <a:blip r:embed="rId1"/>
        <a:stretch>
          <a:fillRect/>
        </a:stretch>
      </xdr:blipFill>
      <xdr:spPr>
        <a:xfrm>
          <a:off x="76200" y="7553325"/>
          <a:ext cx="161925" cy="247650"/>
        </a:xfrm>
        <a:prstGeom prst="rect">
          <a:avLst/>
        </a:prstGeom>
        <a:noFill/>
        <a:ln w="9525" cmpd="sng">
          <a:noFill/>
        </a:ln>
      </xdr:spPr>
    </xdr:pic>
    <xdr:clientData/>
  </xdr:twoCellAnchor>
  <xdr:twoCellAnchor editAs="oneCell">
    <xdr:from>
      <xdr:col>1</xdr:col>
      <xdr:colOff>0</xdr:colOff>
      <xdr:row>26</xdr:row>
      <xdr:rowOff>0</xdr:rowOff>
    </xdr:from>
    <xdr:to>
      <xdr:col>1</xdr:col>
      <xdr:colOff>161925</xdr:colOff>
      <xdr:row>26</xdr:row>
      <xdr:rowOff>247650</xdr:rowOff>
    </xdr:to>
    <xdr:pic>
      <xdr:nvPicPr>
        <xdr:cNvPr id="7" name="Obraz 13" descr="*"/>
        <xdr:cNvPicPr preferRelativeResize="1">
          <a:picLocks noChangeAspect="1"/>
        </xdr:cNvPicPr>
      </xdr:nvPicPr>
      <xdr:blipFill>
        <a:blip r:embed="rId1"/>
        <a:stretch>
          <a:fillRect/>
        </a:stretch>
      </xdr:blipFill>
      <xdr:spPr>
        <a:xfrm>
          <a:off x="76200" y="784860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8" name="Obraz 14" descr="*"/>
        <xdr:cNvPicPr preferRelativeResize="1">
          <a:picLocks noChangeAspect="1"/>
        </xdr:cNvPicPr>
      </xdr:nvPicPr>
      <xdr:blipFill>
        <a:blip r:embed="rId1"/>
        <a:stretch>
          <a:fillRect/>
        </a:stretch>
      </xdr:blipFill>
      <xdr:spPr>
        <a:xfrm>
          <a:off x="76200" y="578167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9" name="Obraz 15" descr="*"/>
        <xdr:cNvPicPr preferRelativeResize="1">
          <a:picLocks noChangeAspect="1"/>
        </xdr:cNvPicPr>
      </xdr:nvPicPr>
      <xdr:blipFill>
        <a:blip r:embed="rId1"/>
        <a:stretch>
          <a:fillRect/>
        </a:stretch>
      </xdr:blipFill>
      <xdr:spPr>
        <a:xfrm>
          <a:off x="76200" y="607695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10" name="Obraz 16" descr="*"/>
        <xdr:cNvPicPr preferRelativeResize="1">
          <a:picLocks noChangeAspect="1"/>
        </xdr:cNvPicPr>
      </xdr:nvPicPr>
      <xdr:blipFill>
        <a:blip r:embed="rId1"/>
        <a:stretch>
          <a:fillRect/>
        </a:stretch>
      </xdr:blipFill>
      <xdr:spPr>
        <a:xfrm>
          <a:off x="76200" y="6076950"/>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11" name="Obraz 17" descr="*"/>
        <xdr:cNvPicPr preferRelativeResize="1">
          <a:picLocks noChangeAspect="1"/>
        </xdr:cNvPicPr>
      </xdr:nvPicPr>
      <xdr:blipFill>
        <a:blip r:embed="rId1"/>
        <a:stretch>
          <a:fillRect/>
        </a:stretch>
      </xdr:blipFill>
      <xdr:spPr>
        <a:xfrm>
          <a:off x="76200" y="666750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12" name="Obraz 18" descr="*"/>
        <xdr:cNvPicPr preferRelativeResize="1">
          <a:picLocks noChangeAspect="1"/>
        </xdr:cNvPicPr>
      </xdr:nvPicPr>
      <xdr:blipFill>
        <a:blip r:embed="rId1"/>
        <a:stretch>
          <a:fillRect/>
        </a:stretch>
      </xdr:blipFill>
      <xdr:spPr>
        <a:xfrm>
          <a:off x="76200" y="637222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13" name="Obraz 19" descr="*"/>
        <xdr:cNvPicPr preferRelativeResize="1">
          <a:picLocks noChangeAspect="1"/>
        </xdr:cNvPicPr>
      </xdr:nvPicPr>
      <xdr:blipFill>
        <a:blip r:embed="rId1"/>
        <a:stretch>
          <a:fillRect/>
        </a:stretch>
      </xdr:blipFill>
      <xdr:spPr>
        <a:xfrm>
          <a:off x="76200" y="6076950"/>
          <a:ext cx="161925"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161925</xdr:colOff>
      <xdr:row>23</xdr:row>
      <xdr:rowOff>247650</xdr:rowOff>
    </xdr:to>
    <xdr:pic>
      <xdr:nvPicPr>
        <xdr:cNvPr id="14" name="Obraz 20" descr="*"/>
        <xdr:cNvPicPr preferRelativeResize="1">
          <a:picLocks noChangeAspect="1"/>
        </xdr:cNvPicPr>
      </xdr:nvPicPr>
      <xdr:blipFill>
        <a:blip r:embed="rId1"/>
        <a:stretch>
          <a:fillRect/>
        </a:stretch>
      </xdr:blipFill>
      <xdr:spPr>
        <a:xfrm>
          <a:off x="76200" y="6962775"/>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15" name="Obraz 21" descr="*"/>
        <xdr:cNvPicPr preferRelativeResize="1">
          <a:picLocks noChangeAspect="1"/>
        </xdr:cNvPicPr>
      </xdr:nvPicPr>
      <xdr:blipFill>
        <a:blip r:embed="rId1"/>
        <a:stretch>
          <a:fillRect/>
        </a:stretch>
      </xdr:blipFill>
      <xdr:spPr>
        <a:xfrm>
          <a:off x="76200" y="7258050"/>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16" name="Obraz 10" descr="*"/>
        <xdr:cNvPicPr preferRelativeResize="1">
          <a:picLocks noChangeAspect="1"/>
        </xdr:cNvPicPr>
      </xdr:nvPicPr>
      <xdr:blipFill>
        <a:blip r:embed="rId1"/>
        <a:stretch>
          <a:fillRect/>
        </a:stretch>
      </xdr:blipFill>
      <xdr:spPr>
        <a:xfrm>
          <a:off x="76200" y="430530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17" name="Obraz 14" descr="*"/>
        <xdr:cNvPicPr preferRelativeResize="1">
          <a:picLocks noChangeAspect="1"/>
        </xdr:cNvPicPr>
      </xdr:nvPicPr>
      <xdr:blipFill>
        <a:blip r:embed="rId1"/>
        <a:stretch>
          <a:fillRect/>
        </a:stretch>
      </xdr:blipFill>
      <xdr:spPr>
        <a:xfrm>
          <a:off x="76200" y="60769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18" name="Obraz 14" descr="*"/>
        <xdr:cNvPicPr preferRelativeResize="1">
          <a:picLocks noChangeAspect="1"/>
        </xdr:cNvPicPr>
      </xdr:nvPicPr>
      <xdr:blipFill>
        <a:blip r:embed="rId1"/>
        <a:stretch>
          <a:fillRect/>
        </a:stretch>
      </xdr:blipFill>
      <xdr:spPr>
        <a:xfrm>
          <a:off x="76200" y="5781675"/>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19" name="Obraz 14" descr="*"/>
        <xdr:cNvPicPr preferRelativeResize="1">
          <a:picLocks noChangeAspect="1"/>
        </xdr:cNvPicPr>
      </xdr:nvPicPr>
      <xdr:blipFill>
        <a:blip r:embed="rId1"/>
        <a:stretch>
          <a:fillRect/>
        </a:stretch>
      </xdr:blipFill>
      <xdr:spPr>
        <a:xfrm>
          <a:off x="76200" y="341947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20" name="Obraz 14" descr="*"/>
        <xdr:cNvPicPr preferRelativeResize="1">
          <a:picLocks noChangeAspect="1"/>
        </xdr:cNvPicPr>
      </xdr:nvPicPr>
      <xdr:blipFill>
        <a:blip r:embed="rId1"/>
        <a:stretch>
          <a:fillRect/>
        </a:stretch>
      </xdr:blipFill>
      <xdr:spPr>
        <a:xfrm>
          <a:off x="76200" y="5781675"/>
          <a:ext cx="161925" cy="247650"/>
        </a:xfrm>
        <a:prstGeom prst="rect">
          <a:avLst/>
        </a:prstGeom>
        <a:noFill/>
        <a:ln w="9525" cmpd="sng">
          <a:noFill/>
        </a:ln>
      </xdr:spPr>
    </xdr:pic>
    <xdr:clientData/>
  </xdr:twoCellAnchor>
  <xdr:twoCellAnchor>
    <xdr:from>
      <xdr:col>0</xdr:col>
      <xdr:colOff>57150</xdr:colOff>
      <xdr:row>2</xdr:row>
      <xdr:rowOff>180975</xdr:rowOff>
    </xdr:from>
    <xdr:to>
      <xdr:col>1</xdr:col>
      <xdr:colOff>5562600</xdr:colOff>
      <xdr:row>8</xdr:row>
      <xdr:rowOff>200025</xdr:rowOff>
    </xdr:to>
    <xdr:pic>
      <xdr:nvPicPr>
        <xdr:cNvPr id="21" name="Obraz 2" descr="image002"/>
        <xdr:cNvPicPr preferRelativeResize="1">
          <a:picLocks noChangeAspect="1"/>
        </xdr:cNvPicPr>
      </xdr:nvPicPr>
      <xdr:blipFill>
        <a:blip r:embed="rId2"/>
        <a:stretch>
          <a:fillRect/>
        </a:stretch>
      </xdr:blipFill>
      <xdr:spPr>
        <a:xfrm>
          <a:off x="57150" y="542925"/>
          <a:ext cx="5581650" cy="17335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2" name="Obraz 17" descr="*"/>
        <xdr:cNvPicPr preferRelativeResize="1">
          <a:picLocks noChangeAspect="1"/>
        </xdr:cNvPicPr>
      </xdr:nvPicPr>
      <xdr:blipFill>
        <a:blip r:embed="rId1"/>
        <a:stretch>
          <a:fillRect/>
        </a:stretch>
      </xdr:blipFill>
      <xdr:spPr>
        <a:xfrm>
          <a:off x="76200" y="51911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23" name="Obraz 17" descr="*"/>
        <xdr:cNvPicPr preferRelativeResize="1">
          <a:picLocks noChangeAspect="1"/>
        </xdr:cNvPicPr>
      </xdr:nvPicPr>
      <xdr:blipFill>
        <a:blip r:embed="rId1"/>
        <a:stretch>
          <a:fillRect/>
        </a:stretch>
      </xdr:blipFill>
      <xdr:spPr>
        <a:xfrm>
          <a:off x="76200" y="5781675"/>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24" name="Obraz 7" descr="*"/>
        <xdr:cNvPicPr preferRelativeResize="1">
          <a:picLocks noChangeAspect="1"/>
        </xdr:cNvPicPr>
      </xdr:nvPicPr>
      <xdr:blipFill>
        <a:blip r:embed="rId1"/>
        <a:stretch>
          <a:fillRect/>
        </a:stretch>
      </xdr:blipFill>
      <xdr:spPr>
        <a:xfrm>
          <a:off x="76200" y="3419475"/>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25" name="Obraz 8" descr="*"/>
        <xdr:cNvPicPr preferRelativeResize="1">
          <a:picLocks noChangeAspect="1"/>
        </xdr:cNvPicPr>
      </xdr:nvPicPr>
      <xdr:blipFill>
        <a:blip r:embed="rId1"/>
        <a:stretch>
          <a:fillRect/>
        </a:stretch>
      </xdr:blipFill>
      <xdr:spPr>
        <a:xfrm>
          <a:off x="76200" y="3714750"/>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26" name="Obraz 9" descr="*"/>
        <xdr:cNvPicPr preferRelativeResize="1">
          <a:picLocks noChangeAspect="1"/>
        </xdr:cNvPicPr>
      </xdr:nvPicPr>
      <xdr:blipFill>
        <a:blip r:embed="rId1"/>
        <a:stretch>
          <a:fillRect/>
        </a:stretch>
      </xdr:blipFill>
      <xdr:spPr>
        <a:xfrm>
          <a:off x="76200" y="4010025"/>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27" name="Obraz 10" descr="*"/>
        <xdr:cNvPicPr preferRelativeResize="1">
          <a:picLocks noChangeAspect="1"/>
        </xdr:cNvPicPr>
      </xdr:nvPicPr>
      <xdr:blipFill>
        <a:blip r:embed="rId1"/>
        <a:stretch>
          <a:fillRect/>
        </a:stretch>
      </xdr:blipFill>
      <xdr:spPr>
        <a:xfrm>
          <a:off x="76200" y="4600575"/>
          <a:ext cx="161925"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28" name="Obraz 11" descr="*"/>
        <xdr:cNvPicPr preferRelativeResize="1">
          <a:picLocks noChangeAspect="1"/>
        </xdr:cNvPicPr>
      </xdr:nvPicPr>
      <xdr:blipFill>
        <a:blip r:embed="rId1"/>
        <a:stretch>
          <a:fillRect/>
        </a:stretch>
      </xdr:blipFill>
      <xdr:spPr>
        <a:xfrm>
          <a:off x="76200" y="489585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29" name="Obraz 14" descr="*"/>
        <xdr:cNvPicPr preferRelativeResize="1">
          <a:picLocks noChangeAspect="1"/>
        </xdr:cNvPicPr>
      </xdr:nvPicPr>
      <xdr:blipFill>
        <a:blip r:embed="rId1"/>
        <a:stretch>
          <a:fillRect/>
        </a:stretch>
      </xdr:blipFill>
      <xdr:spPr>
        <a:xfrm>
          <a:off x="76200" y="6372225"/>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30" name="Obraz 15" descr="*"/>
        <xdr:cNvPicPr preferRelativeResize="1">
          <a:picLocks noChangeAspect="1"/>
        </xdr:cNvPicPr>
      </xdr:nvPicPr>
      <xdr:blipFill>
        <a:blip r:embed="rId1"/>
        <a:stretch>
          <a:fillRect/>
        </a:stretch>
      </xdr:blipFill>
      <xdr:spPr>
        <a:xfrm>
          <a:off x="76200" y="6667500"/>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31" name="Obraz 16" descr="*"/>
        <xdr:cNvPicPr preferRelativeResize="1">
          <a:picLocks noChangeAspect="1"/>
        </xdr:cNvPicPr>
      </xdr:nvPicPr>
      <xdr:blipFill>
        <a:blip r:embed="rId1"/>
        <a:stretch>
          <a:fillRect/>
        </a:stretch>
      </xdr:blipFill>
      <xdr:spPr>
        <a:xfrm>
          <a:off x="76200" y="6667500"/>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32" name="Obraz 17" descr="*"/>
        <xdr:cNvPicPr preferRelativeResize="1">
          <a:picLocks noChangeAspect="1"/>
        </xdr:cNvPicPr>
      </xdr:nvPicPr>
      <xdr:blipFill>
        <a:blip r:embed="rId1"/>
        <a:stretch>
          <a:fillRect/>
        </a:stretch>
      </xdr:blipFill>
      <xdr:spPr>
        <a:xfrm>
          <a:off x="76200" y="7258050"/>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33" name="Obraz 18" descr="*"/>
        <xdr:cNvPicPr preferRelativeResize="1">
          <a:picLocks noChangeAspect="1"/>
        </xdr:cNvPicPr>
      </xdr:nvPicPr>
      <xdr:blipFill>
        <a:blip r:embed="rId1"/>
        <a:stretch>
          <a:fillRect/>
        </a:stretch>
      </xdr:blipFill>
      <xdr:spPr>
        <a:xfrm>
          <a:off x="76200" y="6667500"/>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34" name="Obraz 19" descr="*"/>
        <xdr:cNvPicPr preferRelativeResize="1">
          <a:picLocks noChangeAspect="1"/>
        </xdr:cNvPicPr>
      </xdr:nvPicPr>
      <xdr:blipFill>
        <a:blip r:embed="rId1"/>
        <a:stretch>
          <a:fillRect/>
        </a:stretch>
      </xdr:blipFill>
      <xdr:spPr>
        <a:xfrm>
          <a:off x="76200" y="6667500"/>
          <a:ext cx="161925"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161925</xdr:colOff>
      <xdr:row>25</xdr:row>
      <xdr:rowOff>247650</xdr:rowOff>
    </xdr:to>
    <xdr:pic>
      <xdr:nvPicPr>
        <xdr:cNvPr id="35" name="Obraz 20" descr="*"/>
        <xdr:cNvPicPr preferRelativeResize="1">
          <a:picLocks noChangeAspect="1"/>
        </xdr:cNvPicPr>
      </xdr:nvPicPr>
      <xdr:blipFill>
        <a:blip r:embed="rId1"/>
        <a:stretch>
          <a:fillRect/>
        </a:stretch>
      </xdr:blipFill>
      <xdr:spPr>
        <a:xfrm>
          <a:off x="76200" y="7553325"/>
          <a:ext cx="161925" cy="247650"/>
        </a:xfrm>
        <a:prstGeom prst="rect">
          <a:avLst/>
        </a:prstGeom>
        <a:noFill/>
        <a:ln w="9525" cmpd="sng">
          <a:noFill/>
        </a:ln>
      </xdr:spPr>
    </xdr:pic>
    <xdr:clientData/>
  </xdr:twoCellAnchor>
  <xdr:twoCellAnchor editAs="oneCell">
    <xdr:from>
      <xdr:col>1</xdr:col>
      <xdr:colOff>0</xdr:colOff>
      <xdr:row>26</xdr:row>
      <xdr:rowOff>0</xdr:rowOff>
    </xdr:from>
    <xdr:to>
      <xdr:col>1</xdr:col>
      <xdr:colOff>161925</xdr:colOff>
      <xdr:row>26</xdr:row>
      <xdr:rowOff>247650</xdr:rowOff>
    </xdr:to>
    <xdr:pic>
      <xdr:nvPicPr>
        <xdr:cNvPr id="36" name="Obraz 21" descr="*"/>
        <xdr:cNvPicPr preferRelativeResize="1">
          <a:picLocks noChangeAspect="1"/>
        </xdr:cNvPicPr>
      </xdr:nvPicPr>
      <xdr:blipFill>
        <a:blip r:embed="rId1"/>
        <a:stretch>
          <a:fillRect/>
        </a:stretch>
      </xdr:blipFill>
      <xdr:spPr>
        <a:xfrm>
          <a:off x="76200" y="7848600"/>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37" name="Obraz 10" descr="*"/>
        <xdr:cNvPicPr preferRelativeResize="1">
          <a:picLocks noChangeAspect="1"/>
        </xdr:cNvPicPr>
      </xdr:nvPicPr>
      <xdr:blipFill>
        <a:blip r:embed="rId1"/>
        <a:stretch>
          <a:fillRect/>
        </a:stretch>
      </xdr:blipFill>
      <xdr:spPr>
        <a:xfrm>
          <a:off x="76200" y="430530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38" name="Obraz 14" descr="*"/>
        <xdr:cNvPicPr preferRelativeResize="1">
          <a:picLocks noChangeAspect="1"/>
        </xdr:cNvPicPr>
      </xdr:nvPicPr>
      <xdr:blipFill>
        <a:blip r:embed="rId1"/>
        <a:stretch>
          <a:fillRect/>
        </a:stretch>
      </xdr:blipFill>
      <xdr:spPr>
        <a:xfrm>
          <a:off x="76200" y="6372225"/>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39" name="Obraz 14" descr="*"/>
        <xdr:cNvPicPr preferRelativeResize="1">
          <a:picLocks noChangeAspect="1"/>
        </xdr:cNvPicPr>
      </xdr:nvPicPr>
      <xdr:blipFill>
        <a:blip r:embed="rId1"/>
        <a:stretch>
          <a:fillRect/>
        </a:stretch>
      </xdr:blipFill>
      <xdr:spPr>
        <a:xfrm>
          <a:off x="76200" y="6372225"/>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40" name="Obraz 14" descr="*"/>
        <xdr:cNvPicPr preferRelativeResize="1">
          <a:picLocks noChangeAspect="1"/>
        </xdr:cNvPicPr>
      </xdr:nvPicPr>
      <xdr:blipFill>
        <a:blip r:embed="rId1"/>
        <a:stretch>
          <a:fillRect/>
        </a:stretch>
      </xdr:blipFill>
      <xdr:spPr>
        <a:xfrm>
          <a:off x="76200" y="3419475"/>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41" name="Obraz 14" descr="*"/>
        <xdr:cNvPicPr preferRelativeResize="1">
          <a:picLocks noChangeAspect="1"/>
        </xdr:cNvPicPr>
      </xdr:nvPicPr>
      <xdr:blipFill>
        <a:blip r:embed="rId1"/>
        <a:stretch>
          <a:fillRect/>
        </a:stretch>
      </xdr:blipFill>
      <xdr:spPr>
        <a:xfrm>
          <a:off x="76200" y="6372225"/>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42" name="Obraz 17" descr="*"/>
        <xdr:cNvPicPr preferRelativeResize="1">
          <a:picLocks noChangeAspect="1"/>
        </xdr:cNvPicPr>
      </xdr:nvPicPr>
      <xdr:blipFill>
        <a:blip r:embed="rId1"/>
        <a:stretch>
          <a:fillRect/>
        </a:stretch>
      </xdr:blipFill>
      <xdr:spPr>
        <a:xfrm>
          <a:off x="76200" y="519112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43" name="Obraz 17" descr="*"/>
        <xdr:cNvPicPr preferRelativeResize="1">
          <a:picLocks noChangeAspect="1"/>
        </xdr:cNvPicPr>
      </xdr:nvPicPr>
      <xdr:blipFill>
        <a:blip r:embed="rId1"/>
        <a:stretch>
          <a:fillRect/>
        </a:stretch>
      </xdr:blipFill>
      <xdr:spPr>
        <a:xfrm>
          <a:off x="76200" y="6076950"/>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44" name="Obraz 7" descr="*"/>
        <xdr:cNvPicPr preferRelativeResize="1">
          <a:picLocks noChangeAspect="1"/>
        </xdr:cNvPicPr>
      </xdr:nvPicPr>
      <xdr:blipFill>
        <a:blip r:embed="rId1"/>
        <a:stretch>
          <a:fillRect/>
        </a:stretch>
      </xdr:blipFill>
      <xdr:spPr>
        <a:xfrm>
          <a:off x="76200" y="3419475"/>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45" name="Obraz 8" descr="*"/>
        <xdr:cNvPicPr preferRelativeResize="1">
          <a:picLocks noChangeAspect="1"/>
        </xdr:cNvPicPr>
      </xdr:nvPicPr>
      <xdr:blipFill>
        <a:blip r:embed="rId1"/>
        <a:stretch>
          <a:fillRect/>
        </a:stretch>
      </xdr:blipFill>
      <xdr:spPr>
        <a:xfrm>
          <a:off x="76200" y="3714750"/>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46" name="Obraz 9" descr="*"/>
        <xdr:cNvPicPr preferRelativeResize="1">
          <a:picLocks noChangeAspect="1"/>
        </xdr:cNvPicPr>
      </xdr:nvPicPr>
      <xdr:blipFill>
        <a:blip r:embed="rId1"/>
        <a:stretch>
          <a:fillRect/>
        </a:stretch>
      </xdr:blipFill>
      <xdr:spPr>
        <a:xfrm>
          <a:off x="76200" y="4010025"/>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47" name="Obraz 10" descr="*"/>
        <xdr:cNvPicPr preferRelativeResize="1">
          <a:picLocks noChangeAspect="1"/>
        </xdr:cNvPicPr>
      </xdr:nvPicPr>
      <xdr:blipFill>
        <a:blip r:embed="rId1"/>
        <a:stretch>
          <a:fillRect/>
        </a:stretch>
      </xdr:blipFill>
      <xdr:spPr>
        <a:xfrm>
          <a:off x="76200" y="4600575"/>
          <a:ext cx="161925" cy="24765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48" name="Obraz 11" descr="*"/>
        <xdr:cNvPicPr preferRelativeResize="1">
          <a:picLocks noChangeAspect="1"/>
        </xdr:cNvPicPr>
      </xdr:nvPicPr>
      <xdr:blipFill>
        <a:blip r:embed="rId1"/>
        <a:stretch>
          <a:fillRect/>
        </a:stretch>
      </xdr:blipFill>
      <xdr:spPr>
        <a:xfrm>
          <a:off x="76200" y="4895850"/>
          <a:ext cx="161925" cy="247650"/>
        </a:xfrm>
        <a:prstGeom prst="rect">
          <a:avLst/>
        </a:prstGeom>
        <a:noFill/>
        <a:ln w="9525" cmpd="sng">
          <a:noFill/>
        </a:ln>
      </xdr:spPr>
    </xdr:pic>
    <xdr:clientData/>
  </xdr:twoCellAnchor>
  <xdr:twoCellAnchor editAs="oneCell">
    <xdr:from>
      <xdr:col>1</xdr:col>
      <xdr:colOff>0</xdr:colOff>
      <xdr:row>25</xdr:row>
      <xdr:rowOff>0</xdr:rowOff>
    </xdr:from>
    <xdr:to>
      <xdr:col>1</xdr:col>
      <xdr:colOff>161925</xdr:colOff>
      <xdr:row>25</xdr:row>
      <xdr:rowOff>247650</xdr:rowOff>
    </xdr:to>
    <xdr:pic>
      <xdr:nvPicPr>
        <xdr:cNvPr id="49" name="Obraz 12" descr="*"/>
        <xdr:cNvPicPr preferRelativeResize="1">
          <a:picLocks noChangeAspect="1"/>
        </xdr:cNvPicPr>
      </xdr:nvPicPr>
      <xdr:blipFill>
        <a:blip r:embed="rId1"/>
        <a:stretch>
          <a:fillRect/>
        </a:stretch>
      </xdr:blipFill>
      <xdr:spPr>
        <a:xfrm>
          <a:off x="76200" y="7553325"/>
          <a:ext cx="161925" cy="247650"/>
        </a:xfrm>
        <a:prstGeom prst="rect">
          <a:avLst/>
        </a:prstGeom>
        <a:noFill/>
        <a:ln w="9525" cmpd="sng">
          <a:noFill/>
        </a:ln>
      </xdr:spPr>
    </xdr:pic>
    <xdr:clientData/>
  </xdr:twoCellAnchor>
  <xdr:twoCellAnchor editAs="oneCell">
    <xdr:from>
      <xdr:col>1</xdr:col>
      <xdr:colOff>0</xdr:colOff>
      <xdr:row>26</xdr:row>
      <xdr:rowOff>0</xdr:rowOff>
    </xdr:from>
    <xdr:to>
      <xdr:col>1</xdr:col>
      <xdr:colOff>161925</xdr:colOff>
      <xdr:row>26</xdr:row>
      <xdr:rowOff>247650</xdr:rowOff>
    </xdr:to>
    <xdr:pic>
      <xdr:nvPicPr>
        <xdr:cNvPr id="50" name="Obraz 13" descr="*"/>
        <xdr:cNvPicPr preferRelativeResize="1">
          <a:picLocks noChangeAspect="1"/>
        </xdr:cNvPicPr>
      </xdr:nvPicPr>
      <xdr:blipFill>
        <a:blip r:embed="rId1"/>
        <a:stretch>
          <a:fillRect/>
        </a:stretch>
      </xdr:blipFill>
      <xdr:spPr>
        <a:xfrm>
          <a:off x="76200" y="784860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51" name="Obraz 14" descr="*"/>
        <xdr:cNvPicPr preferRelativeResize="1">
          <a:picLocks noChangeAspect="1"/>
        </xdr:cNvPicPr>
      </xdr:nvPicPr>
      <xdr:blipFill>
        <a:blip r:embed="rId1"/>
        <a:stretch>
          <a:fillRect/>
        </a:stretch>
      </xdr:blipFill>
      <xdr:spPr>
        <a:xfrm>
          <a:off x="76200" y="578167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52" name="Obraz 15" descr="*"/>
        <xdr:cNvPicPr preferRelativeResize="1">
          <a:picLocks noChangeAspect="1"/>
        </xdr:cNvPicPr>
      </xdr:nvPicPr>
      <xdr:blipFill>
        <a:blip r:embed="rId1"/>
        <a:stretch>
          <a:fillRect/>
        </a:stretch>
      </xdr:blipFill>
      <xdr:spPr>
        <a:xfrm>
          <a:off x="76200" y="607695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53" name="Obraz 16" descr="*"/>
        <xdr:cNvPicPr preferRelativeResize="1">
          <a:picLocks noChangeAspect="1"/>
        </xdr:cNvPicPr>
      </xdr:nvPicPr>
      <xdr:blipFill>
        <a:blip r:embed="rId1"/>
        <a:stretch>
          <a:fillRect/>
        </a:stretch>
      </xdr:blipFill>
      <xdr:spPr>
        <a:xfrm>
          <a:off x="76200" y="6076950"/>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54" name="Obraz 17" descr="*"/>
        <xdr:cNvPicPr preferRelativeResize="1">
          <a:picLocks noChangeAspect="1"/>
        </xdr:cNvPicPr>
      </xdr:nvPicPr>
      <xdr:blipFill>
        <a:blip r:embed="rId1"/>
        <a:stretch>
          <a:fillRect/>
        </a:stretch>
      </xdr:blipFill>
      <xdr:spPr>
        <a:xfrm>
          <a:off x="76200" y="6667500"/>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55" name="Obraz 18" descr="*"/>
        <xdr:cNvPicPr preferRelativeResize="1">
          <a:picLocks noChangeAspect="1"/>
        </xdr:cNvPicPr>
      </xdr:nvPicPr>
      <xdr:blipFill>
        <a:blip r:embed="rId1"/>
        <a:stretch>
          <a:fillRect/>
        </a:stretch>
      </xdr:blipFill>
      <xdr:spPr>
        <a:xfrm>
          <a:off x="76200" y="637222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56" name="Obraz 19" descr="*"/>
        <xdr:cNvPicPr preferRelativeResize="1">
          <a:picLocks noChangeAspect="1"/>
        </xdr:cNvPicPr>
      </xdr:nvPicPr>
      <xdr:blipFill>
        <a:blip r:embed="rId1"/>
        <a:stretch>
          <a:fillRect/>
        </a:stretch>
      </xdr:blipFill>
      <xdr:spPr>
        <a:xfrm>
          <a:off x="76200" y="6076950"/>
          <a:ext cx="161925"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161925</xdr:colOff>
      <xdr:row>23</xdr:row>
      <xdr:rowOff>247650</xdr:rowOff>
    </xdr:to>
    <xdr:pic>
      <xdr:nvPicPr>
        <xdr:cNvPr id="57" name="Obraz 20" descr="*"/>
        <xdr:cNvPicPr preferRelativeResize="1">
          <a:picLocks noChangeAspect="1"/>
        </xdr:cNvPicPr>
      </xdr:nvPicPr>
      <xdr:blipFill>
        <a:blip r:embed="rId1"/>
        <a:stretch>
          <a:fillRect/>
        </a:stretch>
      </xdr:blipFill>
      <xdr:spPr>
        <a:xfrm>
          <a:off x="76200" y="6962775"/>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58" name="Obraz 21" descr="*"/>
        <xdr:cNvPicPr preferRelativeResize="1">
          <a:picLocks noChangeAspect="1"/>
        </xdr:cNvPicPr>
      </xdr:nvPicPr>
      <xdr:blipFill>
        <a:blip r:embed="rId1"/>
        <a:stretch>
          <a:fillRect/>
        </a:stretch>
      </xdr:blipFill>
      <xdr:spPr>
        <a:xfrm>
          <a:off x="76200" y="7258050"/>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59" name="Obraz 10" descr="*"/>
        <xdr:cNvPicPr preferRelativeResize="1">
          <a:picLocks noChangeAspect="1"/>
        </xdr:cNvPicPr>
      </xdr:nvPicPr>
      <xdr:blipFill>
        <a:blip r:embed="rId1"/>
        <a:stretch>
          <a:fillRect/>
        </a:stretch>
      </xdr:blipFill>
      <xdr:spPr>
        <a:xfrm>
          <a:off x="76200" y="4305300"/>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60" name="Obraz 14" descr="*"/>
        <xdr:cNvPicPr preferRelativeResize="1">
          <a:picLocks noChangeAspect="1"/>
        </xdr:cNvPicPr>
      </xdr:nvPicPr>
      <xdr:blipFill>
        <a:blip r:embed="rId1"/>
        <a:stretch>
          <a:fillRect/>
        </a:stretch>
      </xdr:blipFill>
      <xdr:spPr>
        <a:xfrm>
          <a:off x="76200" y="6076950"/>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61" name="Obraz 14" descr="*"/>
        <xdr:cNvPicPr preferRelativeResize="1">
          <a:picLocks noChangeAspect="1"/>
        </xdr:cNvPicPr>
      </xdr:nvPicPr>
      <xdr:blipFill>
        <a:blip r:embed="rId1"/>
        <a:stretch>
          <a:fillRect/>
        </a:stretch>
      </xdr:blipFill>
      <xdr:spPr>
        <a:xfrm>
          <a:off x="76200" y="5781675"/>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62" name="Obraz 14" descr="*"/>
        <xdr:cNvPicPr preferRelativeResize="1">
          <a:picLocks noChangeAspect="1"/>
        </xdr:cNvPicPr>
      </xdr:nvPicPr>
      <xdr:blipFill>
        <a:blip r:embed="rId1"/>
        <a:stretch>
          <a:fillRect/>
        </a:stretch>
      </xdr:blipFill>
      <xdr:spPr>
        <a:xfrm>
          <a:off x="76200" y="341947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63" name="Obraz 14" descr="*"/>
        <xdr:cNvPicPr preferRelativeResize="1">
          <a:picLocks noChangeAspect="1"/>
        </xdr:cNvPicPr>
      </xdr:nvPicPr>
      <xdr:blipFill>
        <a:blip r:embed="rId1"/>
        <a:stretch>
          <a:fillRect/>
        </a:stretch>
      </xdr:blipFill>
      <xdr:spPr>
        <a:xfrm>
          <a:off x="76200" y="5781675"/>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64" name="Obraz 11" descr="*"/>
        <xdr:cNvPicPr preferRelativeResize="1">
          <a:picLocks noChangeAspect="1"/>
        </xdr:cNvPicPr>
      </xdr:nvPicPr>
      <xdr:blipFill>
        <a:blip r:embed="rId1"/>
        <a:stretch>
          <a:fillRect/>
        </a:stretch>
      </xdr:blipFill>
      <xdr:spPr>
        <a:xfrm>
          <a:off x="76200" y="51911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65" name="Obraz 12" descr="*"/>
        <xdr:cNvPicPr preferRelativeResize="1">
          <a:picLocks noChangeAspect="1"/>
        </xdr:cNvPicPr>
      </xdr:nvPicPr>
      <xdr:blipFill>
        <a:blip r:embed="rId1"/>
        <a:stretch>
          <a:fillRect/>
        </a:stretch>
      </xdr:blipFill>
      <xdr:spPr>
        <a:xfrm>
          <a:off x="76200" y="57816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66" name="Obraz 7" descr="*"/>
        <xdr:cNvPicPr preferRelativeResize="1">
          <a:picLocks noChangeAspect="1"/>
        </xdr:cNvPicPr>
      </xdr:nvPicPr>
      <xdr:blipFill>
        <a:blip r:embed="rId1"/>
        <a:stretch>
          <a:fillRect/>
        </a:stretch>
      </xdr:blipFill>
      <xdr:spPr>
        <a:xfrm>
          <a:off x="76200" y="3124200"/>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67" name="Obraz 14" descr="*"/>
        <xdr:cNvPicPr preferRelativeResize="1">
          <a:picLocks noChangeAspect="1"/>
        </xdr:cNvPicPr>
      </xdr:nvPicPr>
      <xdr:blipFill>
        <a:blip r:embed="rId1"/>
        <a:stretch>
          <a:fillRect/>
        </a:stretch>
      </xdr:blipFill>
      <xdr:spPr>
        <a:xfrm>
          <a:off x="76200" y="3124200"/>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68" name="Obraz 7" descr="*"/>
        <xdr:cNvPicPr preferRelativeResize="1">
          <a:picLocks noChangeAspect="1"/>
        </xdr:cNvPicPr>
      </xdr:nvPicPr>
      <xdr:blipFill>
        <a:blip r:embed="rId1"/>
        <a:stretch>
          <a:fillRect/>
        </a:stretch>
      </xdr:blipFill>
      <xdr:spPr>
        <a:xfrm>
          <a:off x="76200" y="3124200"/>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69" name="Obraz 14" descr="*"/>
        <xdr:cNvPicPr preferRelativeResize="1">
          <a:picLocks noChangeAspect="1"/>
        </xdr:cNvPicPr>
      </xdr:nvPicPr>
      <xdr:blipFill>
        <a:blip r:embed="rId1"/>
        <a:stretch>
          <a:fillRect/>
        </a:stretch>
      </xdr:blipFill>
      <xdr:spPr>
        <a:xfrm>
          <a:off x="76200" y="3124200"/>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70" name="Obraz 7" descr="*"/>
        <xdr:cNvPicPr preferRelativeResize="1">
          <a:picLocks noChangeAspect="1"/>
        </xdr:cNvPicPr>
      </xdr:nvPicPr>
      <xdr:blipFill>
        <a:blip r:embed="rId1"/>
        <a:stretch>
          <a:fillRect/>
        </a:stretch>
      </xdr:blipFill>
      <xdr:spPr>
        <a:xfrm>
          <a:off x="76200" y="3124200"/>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71" name="Obraz 14" descr="*"/>
        <xdr:cNvPicPr preferRelativeResize="1">
          <a:picLocks noChangeAspect="1"/>
        </xdr:cNvPicPr>
      </xdr:nvPicPr>
      <xdr:blipFill>
        <a:blip r:embed="rId1"/>
        <a:stretch>
          <a:fillRect/>
        </a:stretch>
      </xdr:blipFill>
      <xdr:spPr>
        <a:xfrm>
          <a:off x="76200" y="31242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2" name="Obraz 14" descr="*"/>
        <xdr:cNvPicPr preferRelativeResize="1">
          <a:picLocks noChangeAspect="1"/>
        </xdr:cNvPicPr>
      </xdr:nvPicPr>
      <xdr:blipFill>
        <a:blip r:embed="rId1"/>
        <a:stretch>
          <a:fillRect/>
        </a:stretch>
      </xdr:blipFill>
      <xdr:spPr>
        <a:xfrm>
          <a:off x="76200" y="54864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3" name="Obraz 14" descr="*"/>
        <xdr:cNvPicPr preferRelativeResize="1">
          <a:picLocks noChangeAspect="1"/>
        </xdr:cNvPicPr>
      </xdr:nvPicPr>
      <xdr:blipFill>
        <a:blip r:embed="rId1"/>
        <a:stretch>
          <a:fillRect/>
        </a:stretch>
      </xdr:blipFill>
      <xdr:spPr>
        <a:xfrm>
          <a:off x="76200" y="54864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4" name="Obraz 14" descr="*"/>
        <xdr:cNvPicPr preferRelativeResize="1">
          <a:picLocks noChangeAspect="1"/>
        </xdr:cNvPicPr>
      </xdr:nvPicPr>
      <xdr:blipFill>
        <a:blip r:embed="rId1"/>
        <a:stretch>
          <a:fillRect/>
        </a:stretch>
      </xdr:blipFill>
      <xdr:spPr>
        <a:xfrm>
          <a:off x="76200" y="54864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5" name="Obraz 17" descr="*"/>
        <xdr:cNvPicPr preferRelativeResize="1">
          <a:picLocks noChangeAspect="1"/>
        </xdr:cNvPicPr>
      </xdr:nvPicPr>
      <xdr:blipFill>
        <a:blip r:embed="rId1"/>
        <a:stretch>
          <a:fillRect/>
        </a:stretch>
      </xdr:blipFill>
      <xdr:spPr>
        <a:xfrm>
          <a:off x="76200" y="54864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6" name="Obraz 14" descr="*"/>
        <xdr:cNvPicPr preferRelativeResize="1">
          <a:picLocks noChangeAspect="1"/>
        </xdr:cNvPicPr>
      </xdr:nvPicPr>
      <xdr:blipFill>
        <a:blip r:embed="rId1"/>
        <a:stretch>
          <a:fillRect/>
        </a:stretch>
      </xdr:blipFill>
      <xdr:spPr>
        <a:xfrm>
          <a:off x="76200" y="54864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7" name="Obraz 14" descr="*"/>
        <xdr:cNvPicPr preferRelativeResize="1">
          <a:picLocks noChangeAspect="1"/>
        </xdr:cNvPicPr>
      </xdr:nvPicPr>
      <xdr:blipFill>
        <a:blip r:embed="rId1"/>
        <a:stretch>
          <a:fillRect/>
        </a:stretch>
      </xdr:blipFill>
      <xdr:spPr>
        <a:xfrm>
          <a:off x="76200" y="54864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8" name="Obraz 14" descr="*"/>
        <xdr:cNvPicPr preferRelativeResize="1">
          <a:picLocks noChangeAspect="1"/>
        </xdr:cNvPicPr>
      </xdr:nvPicPr>
      <xdr:blipFill>
        <a:blip r:embed="rId1"/>
        <a:stretch>
          <a:fillRect/>
        </a:stretch>
      </xdr:blipFill>
      <xdr:spPr>
        <a:xfrm>
          <a:off x="76200" y="54864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79" name="Obraz 12" descr="*"/>
        <xdr:cNvPicPr preferRelativeResize="1">
          <a:picLocks noChangeAspect="1"/>
        </xdr:cNvPicPr>
      </xdr:nvPicPr>
      <xdr:blipFill>
        <a:blip r:embed="rId1"/>
        <a:stretch>
          <a:fillRect/>
        </a:stretch>
      </xdr:blipFill>
      <xdr:spPr>
        <a:xfrm>
          <a:off x="76200" y="5486400"/>
          <a:ext cx="1619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19050</xdr:rowOff>
    </xdr:from>
    <xdr:to>
      <xdr:col>1</xdr:col>
      <xdr:colOff>247650</xdr:colOff>
      <xdr:row>0</xdr:row>
      <xdr:rowOff>285750</xdr:rowOff>
    </xdr:to>
    <xdr:pic>
      <xdr:nvPicPr>
        <xdr:cNvPr id="1" name="Obraz 13" descr="*"/>
        <xdr:cNvPicPr preferRelativeResize="1">
          <a:picLocks noChangeAspect="1"/>
        </xdr:cNvPicPr>
      </xdr:nvPicPr>
      <xdr:blipFill>
        <a:blip r:embed="rId1"/>
        <a:stretch>
          <a:fillRect/>
        </a:stretch>
      </xdr:blipFill>
      <xdr:spPr>
        <a:xfrm>
          <a:off x="247650" y="19050"/>
          <a:ext cx="104775"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 Id="rId3" Type="http://schemas.openxmlformats.org/officeDocument/2006/relationships/customProperty" Target="../customProperty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2060"/>
  </sheetPr>
  <dimension ref="B2:S86"/>
  <sheetViews>
    <sheetView showGridLines="0" tabSelected="1" zoomScale="90" zoomScaleNormal="90" workbookViewId="0" topLeftCell="A1">
      <selection activeCell="A1" sqref="A1"/>
    </sheetView>
  </sheetViews>
  <sheetFormatPr defaultColWidth="9.140625" defaultRowHeight="12.75"/>
  <cols>
    <col min="1" max="1" width="1.1484375" style="1" customWidth="1"/>
    <col min="2" max="2" width="101.7109375" style="1" customWidth="1"/>
    <col min="3" max="4" width="19.7109375" style="23" customWidth="1"/>
    <col min="5" max="5" width="15.00390625" style="24" bestFit="1" customWidth="1"/>
    <col min="6" max="6" width="16.28125" style="24" bestFit="1" customWidth="1"/>
    <col min="7" max="16384" width="9.140625" style="1" customWidth="1"/>
  </cols>
  <sheetData>
    <row r="2" spans="2:19" ht="15.75" customHeight="1">
      <c r="B2" s="34"/>
      <c r="C2" s="35"/>
      <c r="D2" s="178"/>
      <c r="E2" s="179"/>
      <c r="F2" s="180"/>
      <c r="G2" s="179"/>
      <c r="H2" s="179"/>
      <c r="I2" s="179"/>
      <c r="J2" s="179"/>
      <c r="K2" s="179"/>
      <c r="L2" s="179"/>
      <c r="M2" s="179"/>
      <c r="N2" s="179"/>
      <c r="O2" s="179"/>
      <c r="P2" s="179"/>
      <c r="Q2" s="179"/>
      <c r="R2" s="179"/>
      <c r="S2" s="179"/>
    </row>
    <row r="3" spans="2:6" ht="22.5">
      <c r="B3" s="33"/>
      <c r="C3" s="4"/>
      <c r="D3" s="4"/>
      <c r="E3" s="1"/>
      <c r="F3" s="1"/>
    </row>
    <row r="4" spans="2:6" ht="22.5">
      <c r="B4" s="33"/>
      <c r="C4" s="4"/>
      <c r="D4" s="4"/>
      <c r="E4" s="1"/>
      <c r="F4" s="1"/>
    </row>
    <row r="5" spans="2:6" ht="22.5">
      <c r="B5" s="33"/>
      <c r="C5" s="4"/>
      <c r="D5" s="4"/>
      <c r="E5" s="1"/>
      <c r="F5" s="1"/>
    </row>
    <row r="6" spans="2:6" ht="22.5">
      <c r="B6" s="33"/>
      <c r="C6" s="4"/>
      <c r="D6" s="4"/>
      <c r="E6" s="1"/>
      <c r="F6" s="1"/>
    </row>
    <row r="7" spans="2:6" ht="22.5">
      <c r="B7" s="33"/>
      <c r="C7" s="4"/>
      <c r="D7" s="4"/>
      <c r="E7" s="1"/>
      <c r="F7" s="1"/>
    </row>
    <row r="8" spans="2:6" ht="22.5">
      <c r="B8" s="33"/>
      <c r="C8" s="4"/>
      <c r="D8" s="4"/>
      <c r="E8" s="1"/>
      <c r="F8" s="1"/>
    </row>
    <row r="9" spans="2:6" ht="22.5">
      <c r="B9" s="33"/>
      <c r="C9" s="4"/>
      <c r="D9" s="4"/>
      <c r="E9" s="1"/>
      <c r="F9" s="1"/>
    </row>
    <row r="10" spans="2:6" ht="60">
      <c r="B10" s="177" t="s">
        <v>345</v>
      </c>
      <c r="C10" s="4"/>
      <c r="D10" s="4"/>
      <c r="E10" s="1"/>
      <c r="F10" s="1"/>
    </row>
    <row r="11" spans="2:6" ht="23.25">
      <c r="B11" s="292" t="s">
        <v>288</v>
      </c>
      <c r="C11" s="4"/>
      <c r="D11" s="4"/>
      <c r="E11" s="1"/>
      <c r="F11" s="1"/>
    </row>
    <row r="12" spans="2:6" ht="23.25">
      <c r="B12" s="33" t="s">
        <v>51</v>
      </c>
      <c r="C12" s="4"/>
      <c r="D12" s="4"/>
      <c r="E12" s="1"/>
      <c r="F12" s="1"/>
    </row>
    <row r="13" spans="2:6" ht="23.25">
      <c r="B13" s="33" t="s">
        <v>52</v>
      </c>
      <c r="C13" s="4"/>
      <c r="D13" s="4"/>
      <c r="E13" s="1"/>
      <c r="F13" s="1"/>
    </row>
    <row r="14" spans="2:6" ht="23.25">
      <c r="B14" s="33" t="s">
        <v>53</v>
      </c>
      <c r="C14" s="4"/>
      <c r="D14" s="4"/>
      <c r="E14" s="1"/>
      <c r="F14" s="1"/>
    </row>
    <row r="15" spans="2:6" ht="23.25">
      <c r="B15" s="33" t="s">
        <v>54</v>
      </c>
      <c r="C15" s="4"/>
      <c r="D15" s="4"/>
      <c r="E15" s="1"/>
      <c r="F15" s="1"/>
    </row>
    <row r="16" spans="2:6" ht="23.25">
      <c r="B16" s="33" t="s">
        <v>55</v>
      </c>
      <c r="C16" s="4"/>
      <c r="D16" s="4"/>
      <c r="E16" s="1"/>
      <c r="F16" s="109"/>
    </row>
    <row r="17" spans="2:6" ht="23.25">
      <c r="B17" s="33" t="s">
        <v>56</v>
      </c>
      <c r="C17" s="4"/>
      <c r="D17" s="4"/>
      <c r="E17" s="1"/>
      <c r="F17" s="109"/>
    </row>
    <row r="18" spans="2:6" ht="23.25">
      <c r="B18" s="33" t="s">
        <v>57</v>
      </c>
      <c r="C18" s="4"/>
      <c r="D18" s="4"/>
      <c r="E18" s="1"/>
      <c r="F18" s="109"/>
    </row>
    <row r="19" spans="2:6" ht="23.25">
      <c r="B19" s="293" t="s">
        <v>303</v>
      </c>
      <c r="C19" s="4"/>
      <c r="D19" s="4"/>
      <c r="E19" s="1"/>
      <c r="F19" s="109"/>
    </row>
    <row r="20" spans="2:6" ht="23.25">
      <c r="B20" s="293" t="s">
        <v>304</v>
      </c>
      <c r="C20" s="4"/>
      <c r="D20" s="4"/>
      <c r="E20" s="1"/>
      <c r="F20" s="6"/>
    </row>
    <row r="21" spans="2:6" ht="23.25">
      <c r="B21" s="293" t="s">
        <v>58</v>
      </c>
      <c r="C21" s="4"/>
      <c r="D21" s="4"/>
      <c r="E21" s="1"/>
      <c r="F21" s="116"/>
    </row>
    <row r="22" spans="2:6" ht="23.25">
      <c r="B22" s="293" t="s">
        <v>59</v>
      </c>
      <c r="C22" s="4"/>
      <c r="D22" s="4"/>
      <c r="E22" s="1"/>
      <c r="F22" s="109"/>
    </row>
    <row r="23" spans="2:6" ht="23.25">
      <c r="B23" s="293" t="s">
        <v>60</v>
      </c>
      <c r="C23" s="4"/>
      <c r="D23" s="4"/>
      <c r="E23" s="1"/>
      <c r="F23" s="109"/>
    </row>
    <row r="24" spans="2:6" ht="23.25">
      <c r="B24" s="293" t="s">
        <v>61</v>
      </c>
      <c r="C24" s="4"/>
      <c r="D24" s="4"/>
      <c r="E24" s="1"/>
      <c r="F24" s="33"/>
    </row>
    <row r="25" spans="2:6" ht="23.25">
      <c r="B25" s="293" t="s">
        <v>62</v>
      </c>
      <c r="C25" s="4"/>
      <c r="D25" s="4"/>
      <c r="E25" s="1"/>
      <c r="F25" s="109"/>
    </row>
    <row r="26" spans="2:6" ht="23.25" customHeight="1">
      <c r="B26" s="33" t="s">
        <v>63</v>
      </c>
      <c r="C26" s="4"/>
      <c r="D26" s="4"/>
      <c r="E26" s="1"/>
      <c r="F26" s="117"/>
    </row>
    <row r="27" spans="2:6" ht="23.25">
      <c r="B27" s="293" t="s">
        <v>64</v>
      </c>
      <c r="C27" s="4"/>
      <c r="D27" s="4"/>
      <c r="E27" s="1"/>
      <c r="F27" s="23"/>
    </row>
    <row r="28" spans="2:6" ht="22.5">
      <c r="B28" s="33"/>
      <c r="C28" s="4"/>
      <c r="D28" s="4"/>
      <c r="E28" s="1"/>
      <c r="F28" s="109"/>
    </row>
    <row r="29" spans="2:6" ht="13.5">
      <c r="B29" s="123"/>
      <c r="C29" s="4"/>
      <c r="D29" s="4"/>
      <c r="E29" s="1"/>
      <c r="F29" s="109"/>
    </row>
    <row r="30" spans="2:6" ht="12.75" customHeight="1">
      <c r="B30" s="16"/>
      <c r="C30" s="4"/>
      <c r="D30" s="4"/>
      <c r="E30" s="1"/>
      <c r="F30" s="1"/>
    </row>
    <row r="31" spans="2:6" ht="12.75" customHeight="1">
      <c r="B31" s="16"/>
      <c r="C31" s="4"/>
      <c r="D31" s="4"/>
      <c r="E31" s="1"/>
      <c r="F31" s="1"/>
    </row>
    <row r="32" spans="2:6" ht="12.75" customHeight="1">
      <c r="B32" s="16"/>
      <c r="C32" s="4"/>
      <c r="D32" s="4"/>
      <c r="E32" s="1"/>
      <c r="F32" s="1"/>
    </row>
    <row r="33" spans="2:6" ht="12.75" customHeight="1">
      <c r="B33" s="16"/>
      <c r="C33" s="4"/>
      <c r="D33" s="4"/>
      <c r="E33" s="1"/>
      <c r="F33" s="1"/>
    </row>
    <row r="34" spans="2:6" ht="12.75" customHeight="1">
      <c r="B34" s="16"/>
      <c r="C34" s="28"/>
      <c r="D34" s="4"/>
      <c r="E34" s="1"/>
      <c r="F34" s="1"/>
    </row>
    <row r="35" spans="2:6" ht="13.5">
      <c r="B35" s="16"/>
      <c r="C35" s="7"/>
      <c r="D35" s="7"/>
      <c r="E35" s="1"/>
      <c r="F35" s="1"/>
    </row>
    <row r="36" spans="2:6" ht="13.5">
      <c r="B36" s="16"/>
      <c r="C36" s="7"/>
      <c r="D36" s="7"/>
      <c r="E36" s="1"/>
      <c r="F36" s="1"/>
    </row>
    <row r="37" spans="2:6" ht="13.5">
      <c r="B37" s="16"/>
      <c r="C37" s="32"/>
      <c r="D37" s="13"/>
      <c r="E37" s="1"/>
      <c r="F37" s="1"/>
    </row>
    <row r="38" spans="2:6" ht="13.5">
      <c r="B38" s="16"/>
      <c r="C38" s="32"/>
      <c r="D38" s="4"/>
      <c r="E38" s="1"/>
      <c r="F38" s="1"/>
    </row>
    <row r="39" spans="2:6" ht="13.5">
      <c r="B39" s="16"/>
      <c r="C39" s="32"/>
      <c r="D39" s="4"/>
      <c r="E39" s="1"/>
      <c r="F39" s="1"/>
    </row>
    <row r="40" spans="2:6" ht="13.5">
      <c r="B40" s="16"/>
      <c r="C40" s="32"/>
      <c r="D40" s="4"/>
      <c r="E40" s="1"/>
      <c r="F40" s="1"/>
    </row>
    <row r="41" spans="2:6" ht="13.5">
      <c r="B41" s="16"/>
      <c r="C41" s="4"/>
      <c r="D41" s="4"/>
      <c r="E41" s="1"/>
      <c r="F41" s="1"/>
    </row>
    <row r="42" spans="2:6" ht="13.5">
      <c r="B42" s="16"/>
      <c r="C42" s="4"/>
      <c r="D42" s="4"/>
      <c r="E42" s="1"/>
      <c r="F42" s="1"/>
    </row>
    <row r="43" spans="2:6" ht="13.5">
      <c r="B43" s="16"/>
      <c r="C43" s="4"/>
      <c r="D43" s="4"/>
      <c r="E43" s="1"/>
      <c r="F43" s="1"/>
    </row>
    <row r="44" spans="2:6" ht="13.5">
      <c r="B44" s="12"/>
      <c r="C44" s="13"/>
      <c r="D44" s="13"/>
      <c r="E44" s="1"/>
      <c r="F44" s="1"/>
    </row>
    <row r="45" spans="2:6" ht="13.5">
      <c r="B45" s="12"/>
      <c r="C45" s="4"/>
      <c r="D45" s="4"/>
      <c r="E45" s="1"/>
      <c r="F45" s="1"/>
    </row>
    <row r="46" spans="2:6" ht="13.5">
      <c r="B46" s="16"/>
      <c r="C46" s="13"/>
      <c r="D46" s="13"/>
      <c r="E46" s="1"/>
      <c r="F46" s="1"/>
    </row>
    <row r="47" spans="2:6" ht="13.5">
      <c r="B47" s="12"/>
      <c r="C47" s="7"/>
      <c r="D47" s="7"/>
      <c r="E47" s="1"/>
      <c r="F47" s="1"/>
    </row>
    <row r="48" spans="2:6" ht="13.5">
      <c r="B48" s="16"/>
      <c r="C48" s="7"/>
      <c r="D48" s="7"/>
      <c r="E48" s="1"/>
      <c r="F48" s="1"/>
    </row>
    <row r="49" spans="2:6" ht="13.5">
      <c r="B49" s="16"/>
      <c r="C49" s="7"/>
      <c r="D49" s="7"/>
      <c r="E49" s="1"/>
      <c r="F49" s="1"/>
    </row>
    <row r="50" spans="2:6" ht="13.5">
      <c r="B50" s="16"/>
      <c r="C50" s="7"/>
      <c r="D50" s="7"/>
      <c r="E50" s="1"/>
      <c r="F50" s="1"/>
    </row>
    <row r="51" spans="2:6" ht="13.5">
      <c r="B51" s="16"/>
      <c r="C51" s="7"/>
      <c r="D51" s="7"/>
      <c r="E51" s="1"/>
      <c r="F51" s="1"/>
    </row>
    <row r="52" spans="2:6" ht="21.75" customHeight="1">
      <c r="B52" s="16"/>
      <c r="C52" s="319"/>
      <c r="D52" s="319"/>
      <c r="E52" s="1"/>
      <c r="F52" s="1"/>
    </row>
    <row r="53" spans="2:6" ht="13.5">
      <c r="B53" s="16"/>
      <c r="C53" s="13"/>
      <c r="D53" s="13"/>
      <c r="E53" s="15"/>
      <c r="F53" s="5"/>
    </row>
    <row r="54" spans="2:6" ht="13.5">
      <c r="B54" s="16"/>
      <c r="C54" s="4"/>
      <c r="D54" s="4"/>
      <c r="E54" s="10"/>
      <c r="F54" s="5"/>
    </row>
    <row r="55" spans="2:6" ht="13.5">
      <c r="B55" s="12"/>
      <c r="C55" s="4"/>
      <c r="D55" s="4"/>
      <c r="E55" s="10"/>
      <c r="F55" s="5"/>
    </row>
    <row r="56" spans="2:6" ht="13.5">
      <c r="B56" s="16"/>
      <c r="C56" s="4"/>
      <c r="D56" s="4"/>
      <c r="E56" s="10"/>
      <c r="F56" s="5"/>
    </row>
    <row r="57" spans="2:6" ht="13.5">
      <c r="B57" s="12"/>
      <c r="C57" s="4"/>
      <c r="D57" s="4"/>
      <c r="E57" s="10"/>
      <c r="F57" s="5"/>
    </row>
    <row r="58" spans="2:6" ht="13.5">
      <c r="B58" s="16"/>
      <c r="C58" s="7"/>
      <c r="D58" s="7"/>
      <c r="E58" s="11"/>
      <c r="F58" s="8"/>
    </row>
    <row r="59" spans="2:6" ht="13.5">
      <c r="B59" s="16"/>
      <c r="C59" s="4"/>
      <c r="D59" s="4"/>
      <c r="E59" s="10"/>
      <c r="F59" s="5"/>
    </row>
    <row r="60" spans="2:6" ht="13.5">
      <c r="B60" s="16"/>
      <c r="C60" s="7"/>
      <c r="D60" s="7"/>
      <c r="E60" s="11"/>
      <c r="F60" s="8"/>
    </row>
    <row r="61" spans="2:6" ht="13.5">
      <c r="B61" s="16"/>
      <c r="C61" s="7"/>
      <c r="D61" s="7"/>
      <c r="E61" s="11"/>
      <c r="F61" s="8"/>
    </row>
    <row r="62" spans="2:6" ht="13.5">
      <c r="B62" s="16"/>
      <c r="C62" s="13"/>
      <c r="D62" s="13"/>
      <c r="E62" s="10"/>
      <c r="F62" s="14"/>
    </row>
    <row r="63" spans="2:6" ht="13.5">
      <c r="B63" s="16"/>
      <c r="C63" s="13"/>
      <c r="D63" s="13"/>
      <c r="E63" s="10"/>
      <c r="F63" s="14"/>
    </row>
    <row r="64" spans="2:6" ht="13.5">
      <c r="B64" s="16"/>
      <c r="C64" s="4"/>
      <c r="D64" s="4"/>
      <c r="E64" s="10"/>
      <c r="F64" s="5"/>
    </row>
    <row r="65" spans="2:6" ht="13.5">
      <c r="B65" s="16"/>
      <c r="C65" s="4"/>
      <c r="D65" s="4"/>
      <c r="E65" s="10"/>
      <c r="F65" s="5"/>
    </row>
    <row r="66" spans="2:6" ht="13.5">
      <c r="B66" s="12"/>
      <c r="C66" s="4"/>
      <c r="D66" s="4"/>
      <c r="E66" s="10"/>
      <c r="F66" s="5"/>
    </row>
    <row r="67" spans="2:6" ht="13.5">
      <c r="B67" s="16"/>
      <c r="C67" s="4"/>
      <c r="D67" s="4"/>
      <c r="E67" s="10"/>
      <c r="F67" s="5"/>
    </row>
    <row r="68" spans="2:6" ht="13.5">
      <c r="B68" s="12"/>
      <c r="C68" s="4"/>
      <c r="D68" s="4"/>
      <c r="E68" s="10"/>
      <c r="F68" s="5"/>
    </row>
    <row r="69" spans="2:6" ht="13.5">
      <c r="B69" s="16"/>
      <c r="C69" s="4"/>
      <c r="D69" s="4"/>
      <c r="E69" s="10"/>
      <c r="F69" s="5"/>
    </row>
    <row r="70" spans="2:6" ht="13.5">
      <c r="B70" s="12"/>
      <c r="C70" s="16"/>
      <c r="D70" s="16"/>
      <c r="E70" s="25"/>
      <c r="F70" s="17"/>
    </row>
    <row r="71" spans="2:6" ht="13.5">
      <c r="B71" s="19"/>
      <c r="C71" s="7"/>
      <c r="D71" s="7"/>
      <c r="E71" s="11"/>
      <c r="F71" s="8"/>
    </row>
    <row r="72" spans="2:6" ht="13.5">
      <c r="B72" s="19"/>
      <c r="C72" s="16"/>
      <c r="D72" s="16"/>
      <c r="E72" s="25"/>
      <c r="F72" s="17"/>
    </row>
    <row r="73" spans="2:6" ht="13.5">
      <c r="B73" s="19"/>
      <c r="C73" s="12"/>
      <c r="D73" s="12"/>
      <c r="E73" s="26"/>
      <c r="F73" s="27"/>
    </row>
    <row r="74" spans="3:6" ht="13.5">
      <c r="C74" s="4"/>
      <c r="D74" s="4"/>
      <c r="E74" s="10"/>
      <c r="F74" s="5"/>
    </row>
    <row r="75" spans="3:6" ht="13.5">
      <c r="C75" s="4"/>
      <c r="D75" s="4"/>
      <c r="E75" s="10"/>
      <c r="F75" s="5"/>
    </row>
    <row r="76" spans="3:6" ht="13.5">
      <c r="C76" s="4"/>
      <c r="D76" s="4"/>
      <c r="E76" s="10"/>
      <c r="F76" s="5"/>
    </row>
    <row r="77" spans="3:6" ht="13.5">
      <c r="C77" s="4"/>
      <c r="D77" s="4"/>
      <c r="E77" s="10"/>
      <c r="F77" s="5"/>
    </row>
    <row r="78" spans="3:6" ht="13.5">
      <c r="C78" s="4"/>
      <c r="D78" s="4"/>
      <c r="E78" s="10"/>
      <c r="F78" s="5"/>
    </row>
    <row r="79" spans="3:6" ht="13.5">
      <c r="C79" s="4"/>
      <c r="D79" s="4"/>
      <c r="E79" s="10"/>
      <c r="F79" s="5"/>
    </row>
    <row r="80" spans="3:6" ht="13.5">
      <c r="C80" s="4"/>
      <c r="D80" s="4"/>
      <c r="E80" s="10"/>
      <c r="F80" s="5"/>
    </row>
    <row r="81" spans="3:6" ht="13.5">
      <c r="C81" s="16"/>
      <c r="D81" s="16"/>
      <c r="E81" s="25"/>
      <c r="F81" s="17"/>
    </row>
    <row r="82" spans="3:6" ht="13.5">
      <c r="C82" s="7"/>
      <c r="D82" s="7"/>
      <c r="E82" s="11"/>
      <c r="F82" s="8"/>
    </row>
    <row r="83" spans="3:6" ht="13.5">
      <c r="C83" s="16"/>
      <c r="D83" s="16"/>
      <c r="E83" s="25"/>
      <c r="F83" s="17"/>
    </row>
    <row r="84" spans="3:6" ht="13.5">
      <c r="C84" s="7"/>
      <c r="D84" s="7"/>
      <c r="E84" s="11"/>
      <c r="F84" s="8"/>
    </row>
    <row r="85" spans="3:6" ht="13.5">
      <c r="C85" s="29"/>
      <c r="D85" s="16"/>
      <c r="E85" s="25"/>
      <c r="F85" s="17"/>
    </row>
    <row r="86" spans="3:6" ht="13.5">
      <c r="C86" s="7"/>
      <c r="D86" s="7"/>
      <c r="E86" s="11"/>
      <c r="F86" s="8"/>
    </row>
  </sheetData>
  <sheetProtection/>
  <mergeCells count="1">
    <mergeCell ref="C52:D52"/>
  </mergeCells>
  <hyperlinks>
    <hyperlink ref="B18" location="'Hedge accounting'!A1" display="Hedge accounting"/>
    <hyperlink ref="B20" location="'Segments Q2'!A1" display="Segments in Q2"/>
    <hyperlink ref="B27" location="'Consumer Groups 2013-2020'!A1" display="Gas sales volumes by customer group"/>
    <hyperlink ref="B26" location="'Operating data'!A1" display="Operating data"/>
    <hyperlink ref="B25" location="'Segment Oth 2019-2020'!A1" display="Other Segments"/>
    <hyperlink ref="B24" location="'Segment Gen 2019-2020'!A1" display="Generation"/>
    <hyperlink ref="B23" location="'Segment D 2019-2020'!A1" display="Distribution"/>
    <hyperlink ref="B22" location="'Segment T&amp;S 2019-2020'!A1" display="Trade and Storage"/>
    <hyperlink ref="B21" location="'Segment E&amp;P 2019-2020'!A1" display="Exploration and Production"/>
    <hyperlink ref="B17" location="Hedging!A1" display="Gains/losses on derivative instruments and currency exchange differences"/>
    <hyperlink ref="B16" location="'Operating costs'!A1" display="Operating expenses"/>
    <hyperlink ref="B15" location="Revenue!A1" display="Revenue from sale of gas and other revenue"/>
    <hyperlink ref="B14" location="'Cash flows'!A1" display="Consolidated statement of cash flows"/>
    <hyperlink ref="B13" location="'Balance sheet'!A1" display="Consolidated statement of financial position"/>
    <hyperlink ref="B12" location="'P&amp;L'!A1" display="Consolidated statement of profit or loss"/>
    <hyperlink ref="B11" location="'Changes in data presentation'!A1" display="Changes in data presentation in the financial statements"/>
    <hyperlink ref="B19" location="'Segments H1'!A1" display="Segments in H1"/>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B1:AI79"/>
  <sheetViews>
    <sheetView showGridLines="0" zoomScale="90" zoomScaleNormal="90" zoomScalePageLayoutView="0" workbookViewId="0" topLeftCell="A1">
      <selection activeCell="B1" sqref="B1"/>
    </sheetView>
  </sheetViews>
  <sheetFormatPr defaultColWidth="9.140625" defaultRowHeight="12.75"/>
  <cols>
    <col min="1" max="1" width="1.28515625" style="198" customWidth="1"/>
    <col min="2" max="2" width="89.00390625" style="198" customWidth="1"/>
    <col min="3" max="4" width="20.7109375" style="198" customWidth="1"/>
    <col min="5" max="6" width="20.7109375" style="199" customWidth="1"/>
    <col min="7" max="9" width="20.7109375" style="198" customWidth="1"/>
    <col min="10" max="10" width="26.421875" style="198" customWidth="1"/>
    <col min="11" max="17" width="20.7109375" style="198" customWidth="1"/>
    <col min="18" max="26" width="17.7109375" style="198" customWidth="1"/>
    <col min="27" max="31" width="17.7109375" style="198" hidden="1" customWidth="1"/>
    <col min="32" max="16384" width="9.140625" style="198" customWidth="1"/>
  </cols>
  <sheetData>
    <row r="1" ht="23.25" customHeight="1">
      <c r="B1" s="293" t="s">
        <v>65</v>
      </c>
    </row>
    <row r="2" spans="2:17" ht="15.75" customHeight="1">
      <c r="B2" s="34"/>
      <c r="C2" s="34"/>
      <c r="D2" s="34"/>
      <c r="E2" s="34"/>
      <c r="F2" s="34"/>
      <c r="G2" s="34"/>
      <c r="H2" s="35"/>
      <c r="I2" s="62"/>
      <c r="J2" s="6"/>
      <c r="K2" s="34"/>
      <c r="L2" s="34"/>
      <c r="M2" s="34"/>
      <c r="N2" s="34"/>
      <c r="O2" s="34"/>
      <c r="P2" s="35"/>
      <c r="Q2" s="35"/>
    </row>
    <row r="3" ht="13.5">
      <c r="B3" s="199"/>
    </row>
    <row r="4" spans="2:22" ht="75.75" customHeight="1">
      <c r="B4" s="70" t="s">
        <v>333</v>
      </c>
      <c r="C4" s="119" t="s">
        <v>58</v>
      </c>
      <c r="D4" s="119" t="s">
        <v>59</v>
      </c>
      <c r="E4" s="119" t="s">
        <v>60</v>
      </c>
      <c r="F4" s="119" t="s">
        <v>61</v>
      </c>
      <c r="G4" s="174" t="s">
        <v>62</v>
      </c>
      <c r="H4" s="174" t="s">
        <v>229</v>
      </c>
      <c r="I4" s="249" t="s">
        <v>191</v>
      </c>
      <c r="J4" s="119" t="s">
        <v>334</v>
      </c>
      <c r="K4" s="119" t="s">
        <v>58</v>
      </c>
      <c r="L4" s="119" t="s">
        <v>59</v>
      </c>
      <c r="M4" s="119" t="s">
        <v>60</v>
      </c>
      <c r="N4" s="119" t="s">
        <v>61</v>
      </c>
      <c r="O4" s="174" t="s">
        <v>62</v>
      </c>
      <c r="P4" s="174" t="s">
        <v>229</v>
      </c>
      <c r="Q4" s="249" t="s">
        <v>191</v>
      </c>
      <c r="R4" s="201"/>
      <c r="S4" s="201"/>
      <c r="T4" s="201"/>
      <c r="U4" s="201"/>
      <c r="V4" s="201"/>
    </row>
    <row r="5" spans="2:22" ht="12" customHeight="1">
      <c r="B5" s="216"/>
      <c r="C5" s="214" t="s">
        <v>39</v>
      </c>
      <c r="D5" s="214" t="s">
        <v>39</v>
      </c>
      <c r="E5" s="214" t="s">
        <v>39</v>
      </c>
      <c r="F5" s="214" t="s">
        <v>39</v>
      </c>
      <c r="G5" s="214" t="s">
        <v>39</v>
      </c>
      <c r="H5" s="214" t="s">
        <v>39</v>
      </c>
      <c r="I5" s="250" t="s">
        <v>39</v>
      </c>
      <c r="J5" s="215"/>
      <c r="K5" s="214" t="s">
        <v>121</v>
      </c>
      <c r="L5" s="214" t="s">
        <v>121</v>
      </c>
      <c r="M5" s="214" t="s">
        <v>121</v>
      </c>
      <c r="N5" s="214" t="s">
        <v>121</v>
      </c>
      <c r="O5" s="214" t="s">
        <v>121</v>
      </c>
      <c r="P5" s="214" t="s">
        <v>121</v>
      </c>
      <c r="Q5" s="211" t="s">
        <v>121</v>
      </c>
      <c r="R5" s="201"/>
      <c r="S5" s="201"/>
      <c r="T5" s="201"/>
      <c r="U5" s="201"/>
      <c r="V5" s="201"/>
    </row>
    <row r="6" spans="2:22" ht="12" customHeight="1" thickBot="1">
      <c r="B6" s="213"/>
      <c r="C6" s="210"/>
      <c r="D6" s="210"/>
      <c r="E6" s="210"/>
      <c r="F6" s="210"/>
      <c r="G6" s="210"/>
      <c r="H6" s="223"/>
      <c r="I6" s="211"/>
      <c r="J6" s="215"/>
      <c r="K6" s="210"/>
      <c r="L6" s="210"/>
      <c r="M6" s="210"/>
      <c r="N6" s="210"/>
      <c r="O6" s="210"/>
      <c r="P6" s="210"/>
      <c r="Q6" s="209"/>
      <c r="R6" s="201"/>
      <c r="S6" s="201"/>
      <c r="T6" s="201"/>
      <c r="U6" s="201"/>
      <c r="V6" s="201"/>
    </row>
    <row r="7" spans="2:17" ht="15.75" customHeight="1">
      <c r="B7" s="81" t="s">
        <v>217</v>
      </c>
      <c r="C7" s="202"/>
      <c r="D7" s="202"/>
      <c r="E7" s="202"/>
      <c r="F7" s="202"/>
      <c r="G7" s="202"/>
      <c r="H7" s="203"/>
      <c r="I7" s="206"/>
      <c r="J7" s="202"/>
      <c r="K7" s="202">
        <f>_xlfn.IFERROR(B7/#REF!-1,"")</f>
      </c>
      <c r="L7" s="202">
        <f>_xlfn.IFERROR(C7/#REF!-1,"")</f>
      </c>
      <c r="M7" s="202">
        <f>_xlfn.IFERROR(D7/#REF!-1,"")</f>
      </c>
      <c r="N7" s="202">
        <f>_xlfn.IFERROR(E7/#REF!-1,"")</f>
      </c>
      <c r="O7" s="202">
        <f>_xlfn.IFERROR(F7/#REF!-1,"")</f>
      </c>
      <c r="P7" s="202">
        <f>_xlfn.IFERROR(G7/#REF!-1,"")</f>
      </c>
      <c r="Q7" s="204">
        <f>_xlfn.IFERROR(H7/#REF!-1,"")</f>
      </c>
    </row>
    <row r="8" spans="2:17" ht="15.75" customHeight="1">
      <c r="B8" s="38" t="s">
        <v>218</v>
      </c>
      <c r="C8" s="158">
        <v>1327</v>
      </c>
      <c r="D8" s="158">
        <v>16312</v>
      </c>
      <c r="E8" s="158">
        <v>2374</v>
      </c>
      <c r="F8" s="158">
        <v>963</v>
      </c>
      <c r="G8" s="158">
        <v>62</v>
      </c>
      <c r="H8" s="158">
        <v>0</v>
      </c>
      <c r="I8" s="41">
        <v>21038</v>
      </c>
      <c r="K8" s="94">
        <f aca="true" t="shared" si="0" ref="K8:Q23">_xlfn.IFERROR(C8/C35-1,"")</f>
        <v>-0.15153452685421998</v>
      </c>
      <c r="L8" s="94">
        <f t="shared" si="0"/>
        <v>-0.07779285391225688</v>
      </c>
      <c r="M8" s="94">
        <f t="shared" si="0"/>
        <v>-0.0306247447937934</v>
      </c>
      <c r="N8" s="94">
        <f t="shared" si="0"/>
        <v>0.10309278350515472</v>
      </c>
      <c r="O8" s="94">
        <f t="shared" si="0"/>
        <v>0.24</v>
      </c>
      <c r="P8" s="94">
        <f t="shared" si="0"/>
      </c>
      <c r="Q8" s="95">
        <f t="shared" si="0"/>
        <v>-0.07010254596888266</v>
      </c>
    </row>
    <row r="9" spans="2:17" ht="15.75" customHeight="1">
      <c r="B9" s="38" t="s">
        <v>219</v>
      </c>
      <c r="C9" s="158">
        <v>794</v>
      </c>
      <c r="D9" s="158">
        <v>125</v>
      </c>
      <c r="E9" s="158">
        <v>39</v>
      </c>
      <c r="F9" s="158">
        <v>514</v>
      </c>
      <c r="G9" s="158">
        <v>179</v>
      </c>
      <c r="H9" s="158">
        <v>-1651</v>
      </c>
      <c r="I9" s="41">
        <v>0</v>
      </c>
      <c r="K9" s="94">
        <f t="shared" si="0"/>
        <v>-0.44397759103641454</v>
      </c>
      <c r="L9" s="94">
        <f t="shared" si="0"/>
        <v>-0.3386243386243386</v>
      </c>
      <c r="M9" s="94">
        <f t="shared" si="0"/>
        <v>0.6956521739130435</v>
      </c>
      <c r="N9" s="94">
        <f t="shared" si="0"/>
        <v>-0.04283054003724396</v>
      </c>
      <c r="O9" s="94">
        <f t="shared" si="0"/>
        <v>0.16993464052287588</v>
      </c>
      <c r="P9" s="94">
        <f t="shared" si="0"/>
        <v>-0.2914163090128755</v>
      </c>
      <c r="Q9" s="95">
        <f t="shared" si="0"/>
      </c>
    </row>
    <row r="10" spans="2:17" ht="15.75" customHeight="1" thickBot="1">
      <c r="B10" s="75" t="s">
        <v>220</v>
      </c>
      <c r="C10" s="311">
        <v>2121</v>
      </c>
      <c r="D10" s="311">
        <v>16437</v>
      </c>
      <c r="E10" s="311">
        <v>2413</v>
      </c>
      <c r="F10" s="311">
        <v>1477</v>
      </c>
      <c r="G10" s="311">
        <v>241</v>
      </c>
      <c r="H10" s="311">
        <v>-1651</v>
      </c>
      <c r="I10" s="76">
        <v>21038</v>
      </c>
      <c r="J10" s="205"/>
      <c r="K10" s="164">
        <f t="shared" si="0"/>
        <v>-0.2911096256684492</v>
      </c>
      <c r="L10" s="164">
        <f t="shared" si="0"/>
        <v>-0.08055042792414835</v>
      </c>
      <c r="M10" s="164">
        <f t="shared" si="0"/>
        <v>-0.023867313915857613</v>
      </c>
      <c r="N10" s="164">
        <f t="shared" si="0"/>
        <v>0.0475177304964538</v>
      </c>
      <c r="O10" s="164">
        <f t="shared" si="0"/>
        <v>0.18719211822660098</v>
      </c>
      <c r="P10" s="164">
        <f t="shared" si="0"/>
        <v>-0.2914163090128755</v>
      </c>
      <c r="Q10" s="165">
        <f t="shared" si="0"/>
        <v>-0.07010254596888266</v>
      </c>
    </row>
    <row r="11" spans="2:17" ht="15.75" customHeight="1">
      <c r="B11" s="38" t="s">
        <v>79</v>
      </c>
      <c r="C11" s="158">
        <v>-596</v>
      </c>
      <c r="D11" s="158">
        <v>-112</v>
      </c>
      <c r="E11" s="158">
        <v>-527</v>
      </c>
      <c r="F11" s="158">
        <v>-432</v>
      </c>
      <c r="G11" s="158">
        <v>-29</v>
      </c>
      <c r="H11" s="44">
        <v>0</v>
      </c>
      <c r="I11" s="41">
        <v>-1696</v>
      </c>
      <c r="J11" s="205"/>
      <c r="K11" s="94">
        <f t="shared" si="0"/>
        <v>0.10370370370370363</v>
      </c>
      <c r="L11" s="94">
        <f t="shared" si="0"/>
        <v>0.13131313131313127</v>
      </c>
      <c r="M11" s="94">
        <f t="shared" si="0"/>
        <v>0.07113821138211374</v>
      </c>
      <c r="N11" s="94">
        <f t="shared" si="0"/>
        <v>0.42105263157894735</v>
      </c>
      <c r="O11" s="94">
        <f t="shared" si="0"/>
        <v>-0.06451612903225812</v>
      </c>
      <c r="P11" s="94">
        <f t="shared" si="0"/>
      </c>
      <c r="Q11" s="95">
        <f t="shared" si="0"/>
        <v>0.15688949522510232</v>
      </c>
    </row>
    <row r="12" spans="2:17" ht="15.75" customHeight="1">
      <c r="B12" s="38" t="s">
        <v>221</v>
      </c>
      <c r="C12" s="44">
        <v>-150</v>
      </c>
      <c r="D12" s="44">
        <v>-8668</v>
      </c>
      <c r="E12" s="44">
        <v>-27</v>
      </c>
      <c r="F12" s="44">
        <v>-622</v>
      </c>
      <c r="G12" s="44">
        <v>-15</v>
      </c>
      <c r="H12" s="44">
        <v>1390</v>
      </c>
      <c r="I12" s="41">
        <v>-8092</v>
      </c>
      <c r="J12" s="205"/>
      <c r="K12" s="94">
        <f t="shared" si="0"/>
        <v>-0.1329479768786127</v>
      </c>
      <c r="L12" s="94">
        <f t="shared" si="0"/>
        <v>-0.5022395773515562</v>
      </c>
      <c r="M12" s="94">
        <f t="shared" si="0"/>
        <v>-0.7403846153846154</v>
      </c>
      <c r="N12" s="94">
        <f t="shared" si="0"/>
        <v>0.004846526655896577</v>
      </c>
      <c r="O12" s="94">
        <f t="shared" si="0"/>
        <v>-0.11764705882352944</v>
      </c>
      <c r="P12" s="94">
        <f t="shared" si="0"/>
        <v>-0.3452661328308997</v>
      </c>
      <c r="Q12" s="95">
        <f t="shared" si="0"/>
        <v>-0.5006171315724512</v>
      </c>
    </row>
    <row r="13" spans="2:35" ht="15.75" customHeight="1">
      <c r="B13" s="38" t="s">
        <v>222</v>
      </c>
      <c r="C13" s="158">
        <v>-450</v>
      </c>
      <c r="D13" s="158">
        <v>-192</v>
      </c>
      <c r="E13" s="158">
        <v>-703</v>
      </c>
      <c r="F13" s="158">
        <v>-114</v>
      </c>
      <c r="G13" s="158">
        <v>-142</v>
      </c>
      <c r="H13" s="44">
        <v>0</v>
      </c>
      <c r="I13" s="41">
        <v>-1601</v>
      </c>
      <c r="J13" s="205"/>
      <c r="K13" s="94">
        <f t="shared" si="0"/>
        <v>0.10024449877750619</v>
      </c>
      <c r="L13" s="94">
        <f t="shared" si="0"/>
        <v>0.1707317073170731</v>
      </c>
      <c r="M13" s="94">
        <f t="shared" si="0"/>
        <v>-0.050000000000000044</v>
      </c>
      <c r="N13" s="94">
        <f t="shared" si="0"/>
        <v>0.036363636363636376</v>
      </c>
      <c r="O13" s="94">
        <f t="shared" si="0"/>
        <v>0.1359999999999999</v>
      </c>
      <c r="P13" s="94">
        <f t="shared" si="0"/>
        <v>-1</v>
      </c>
      <c r="Q13" s="95">
        <f t="shared" si="0"/>
        <v>0.034906270200387945</v>
      </c>
      <c r="R13" s="201"/>
      <c r="S13" s="201"/>
      <c r="T13" s="201"/>
      <c r="U13" s="201"/>
      <c r="V13" s="201"/>
      <c r="AI13" s="201"/>
    </row>
    <row r="14" spans="2:35" ht="15.75" customHeight="1">
      <c r="B14" s="38" t="s">
        <v>223</v>
      </c>
      <c r="C14" s="44">
        <v>-297.92</v>
      </c>
      <c r="D14" s="44">
        <v>-385.69</v>
      </c>
      <c r="E14" s="44">
        <v>-101.98</v>
      </c>
      <c r="F14" s="44">
        <v>-88.44</v>
      </c>
      <c r="G14" s="44">
        <v>-110.17</v>
      </c>
      <c r="H14" s="44">
        <v>124.72</v>
      </c>
      <c r="I14" s="41">
        <v>-859</v>
      </c>
      <c r="J14" s="205"/>
      <c r="K14" s="94">
        <f t="shared" si="0"/>
        <v>0.0030976430976430436</v>
      </c>
      <c r="L14" s="94">
        <f t="shared" si="0"/>
        <v>0.05092643051771106</v>
      </c>
      <c r="M14" s="94">
        <f t="shared" si="0"/>
        <v>-0.009902912621359228</v>
      </c>
      <c r="N14" s="94">
        <f t="shared" si="0"/>
        <v>0.02837209302325583</v>
      </c>
      <c r="O14" s="94">
        <f t="shared" si="0"/>
        <v>0.039339622641509475</v>
      </c>
      <c r="P14" s="94">
        <f t="shared" si="0"/>
        <v>0.13381818181818184</v>
      </c>
      <c r="Q14" s="95">
        <f t="shared" si="0"/>
        <v>0.011778563015312216</v>
      </c>
      <c r="AI14" s="201"/>
    </row>
    <row r="15" spans="2:35" ht="15.75" customHeight="1">
      <c r="B15" s="38" t="s">
        <v>72</v>
      </c>
      <c r="C15" s="44">
        <v>-108</v>
      </c>
      <c r="D15" s="44">
        <v>-82</v>
      </c>
      <c r="E15" s="44">
        <v>-330</v>
      </c>
      <c r="F15" s="44">
        <v>0</v>
      </c>
      <c r="G15" s="44">
        <v>0</v>
      </c>
      <c r="H15" s="44">
        <v>1</v>
      </c>
      <c r="I15" s="41">
        <v>-519</v>
      </c>
      <c r="J15" s="205"/>
      <c r="K15" s="94">
        <f t="shared" si="0"/>
        <v>-0.052631578947368474</v>
      </c>
      <c r="L15" s="94">
        <f t="shared" si="0"/>
        <v>0</v>
      </c>
      <c r="M15" s="94">
        <f t="shared" si="0"/>
        <v>0.021671826625387025</v>
      </c>
      <c r="N15" s="94">
        <f t="shared" si="0"/>
      </c>
      <c r="O15" s="94">
        <f t="shared" si="0"/>
      </c>
      <c r="P15" s="94">
        <f t="shared" si="0"/>
      </c>
      <c r="Q15" s="95">
        <f t="shared" si="0"/>
        <v>0</v>
      </c>
      <c r="AI15" s="201"/>
    </row>
    <row r="16" spans="2:35" ht="15.75" customHeight="1">
      <c r="B16" s="38" t="s">
        <v>77</v>
      </c>
      <c r="C16" s="44">
        <v>-931</v>
      </c>
      <c r="D16" s="44">
        <v>0</v>
      </c>
      <c r="E16" s="44">
        <v>-1</v>
      </c>
      <c r="F16" s="44">
        <v>0</v>
      </c>
      <c r="G16" s="44">
        <v>0</v>
      </c>
      <c r="H16" s="44">
        <v>0</v>
      </c>
      <c r="I16" s="41">
        <v>-932</v>
      </c>
      <c r="J16" s="205"/>
      <c r="K16" s="94">
        <f t="shared" si="0"/>
        <v>3.370892018779343</v>
      </c>
      <c r="L16" s="94">
        <f t="shared" si="0"/>
        <v>-1</v>
      </c>
      <c r="M16" s="94">
        <f t="shared" si="0"/>
        <v>-1.2</v>
      </c>
      <c r="N16" s="94">
        <f t="shared" si="0"/>
      </c>
      <c r="O16" s="94">
        <f t="shared" si="0"/>
        <v>-1</v>
      </c>
      <c r="P16" s="94">
        <f t="shared" si="0"/>
      </c>
      <c r="Q16" s="95">
        <f t="shared" si="0"/>
        <v>2.7886178861788617</v>
      </c>
      <c r="R16" s="201"/>
      <c r="S16" s="201"/>
      <c r="T16" s="201"/>
      <c r="U16" s="201"/>
      <c r="V16" s="201"/>
      <c r="AI16" s="201"/>
    </row>
    <row r="17" spans="2:35" ht="15.75" customHeight="1">
      <c r="B17" s="38" t="s">
        <v>224</v>
      </c>
      <c r="C17" s="44">
        <v>268</v>
      </c>
      <c r="D17" s="44">
        <v>9</v>
      </c>
      <c r="E17" s="44">
        <v>151</v>
      </c>
      <c r="F17" s="44">
        <v>0</v>
      </c>
      <c r="G17" s="44">
        <v>25</v>
      </c>
      <c r="H17" s="44">
        <v>45</v>
      </c>
      <c r="I17" s="41">
        <v>498</v>
      </c>
      <c r="J17" s="205"/>
      <c r="K17" s="94">
        <f t="shared" si="0"/>
        <v>0.0763052208835342</v>
      </c>
      <c r="L17" s="94">
        <f t="shared" si="0"/>
        <v>0</v>
      </c>
      <c r="M17" s="94">
        <f t="shared" si="0"/>
        <v>0.006666666666666599</v>
      </c>
      <c r="N17" s="94">
        <f t="shared" si="0"/>
      </c>
      <c r="O17" s="94">
        <f t="shared" si="0"/>
        <v>1.272727272727273</v>
      </c>
      <c r="P17" s="94">
        <f t="shared" si="0"/>
        <v>-0.296875</v>
      </c>
      <c r="Q17" s="95">
        <f t="shared" si="0"/>
        <v>0.03105590062111796</v>
      </c>
      <c r="AI17" s="201"/>
    </row>
    <row r="18" spans="2:35" ht="15.75" customHeight="1">
      <c r="B18" s="38" t="s">
        <v>225</v>
      </c>
      <c r="C18" s="44">
        <v>-209.07999999999993</v>
      </c>
      <c r="D18" s="44">
        <v>436.69</v>
      </c>
      <c r="E18" s="44">
        <v>-225.01999999999998</v>
      </c>
      <c r="F18" s="44">
        <v>-119.55999999999995</v>
      </c>
      <c r="G18" s="44">
        <v>-111.82999999999998</v>
      </c>
      <c r="H18" s="44">
        <v>48.27999999999997</v>
      </c>
      <c r="I18" s="41">
        <v>-181</v>
      </c>
      <c r="J18" s="205"/>
      <c r="K18" s="94">
        <f t="shared" si="0"/>
        <v>3.646222222222221</v>
      </c>
      <c r="L18" s="94">
        <f t="shared" si="0"/>
        <v>-5.798791208791209</v>
      </c>
      <c r="M18" s="94">
        <f t="shared" si="0"/>
        <v>-0.0342489270386267</v>
      </c>
      <c r="N18" s="94">
        <f t="shared" si="0"/>
        <v>-0.09424242424242468</v>
      </c>
      <c r="O18" s="94">
        <f t="shared" si="0"/>
        <v>0.2425555555555554</v>
      </c>
      <c r="P18" s="94">
        <f t="shared" si="0"/>
        <v>0.6648275862068955</v>
      </c>
      <c r="Q18" s="95">
        <f t="shared" si="0"/>
        <v>-0.6779359430604982</v>
      </c>
      <c r="W18" s="4"/>
      <c r="X18" s="4"/>
      <c r="Y18" s="4"/>
      <c r="Z18" s="4"/>
      <c r="AA18" s="20"/>
      <c r="AB18" s="4"/>
      <c r="AC18" s="4"/>
      <c r="AD18" s="4"/>
      <c r="AE18" s="4"/>
      <c r="AF18" s="221"/>
      <c r="AG18" s="201"/>
      <c r="AH18" s="201"/>
      <c r="AI18" s="201"/>
    </row>
    <row r="19" spans="2:35" ht="15.75" customHeight="1" thickBot="1">
      <c r="B19" s="75" t="s">
        <v>226</v>
      </c>
      <c r="C19" s="311">
        <v>-2474</v>
      </c>
      <c r="D19" s="311">
        <v>-8994</v>
      </c>
      <c r="E19" s="311">
        <v>-1764</v>
      </c>
      <c r="F19" s="311">
        <v>-1376</v>
      </c>
      <c r="G19" s="311">
        <v>-383</v>
      </c>
      <c r="H19" s="311">
        <v>1609</v>
      </c>
      <c r="I19" s="76">
        <v>-13382</v>
      </c>
      <c r="J19" s="201"/>
      <c r="K19" s="164">
        <f t="shared" si="0"/>
        <v>0.6044098573281453</v>
      </c>
      <c r="L19" s="164">
        <f t="shared" si="0"/>
        <v>-0.5060852450517912</v>
      </c>
      <c r="M19" s="164">
        <f t="shared" si="0"/>
        <v>-0.04130434782608694</v>
      </c>
      <c r="N19" s="164">
        <f t="shared" si="0"/>
        <v>0.0999200639488409</v>
      </c>
      <c r="O19" s="164">
        <f t="shared" si="0"/>
        <v>-0.027918781725888353</v>
      </c>
      <c r="P19" s="164">
        <f t="shared" si="0"/>
        <v>-0.30855178341211864</v>
      </c>
      <c r="Q19" s="165">
        <f t="shared" si="0"/>
        <v>-0.3600191296030607</v>
      </c>
      <c r="R19" s="201"/>
      <c r="S19" s="201"/>
      <c r="T19" s="201"/>
      <c r="U19" s="201"/>
      <c r="V19" s="201"/>
      <c r="AH19" s="201"/>
      <c r="AI19" s="201"/>
    </row>
    <row r="20" spans="2:35" ht="15.75" customHeight="1" thickBot="1">
      <c r="B20" s="75" t="s">
        <v>78</v>
      </c>
      <c r="C20" s="78">
        <v>243</v>
      </c>
      <c r="D20" s="78">
        <v>7555</v>
      </c>
      <c r="E20" s="78">
        <v>1176</v>
      </c>
      <c r="F20" s="78">
        <v>533</v>
      </c>
      <c r="G20" s="78">
        <v>-113</v>
      </c>
      <c r="H20" s="78">
        <v>-42</v>
      </c>
      <c r="I20" s="76">
        <v>9352</v>
      </c>
      <c r="K20" s="164">
        <f t="shared" si="0"/>
        <v>-0.8778894472361809</v>
      </c>
      <c r="L20" s="164">
        <f t="shared" si="0"/>
        <v>-33.42489270386266</v>
      </c>
      <c r="M20" s="164">
        <f t="shared" si="0"/>
        <v>0.0462633451957295</v>
      </c>
      <c r="N20" s="164">
        <f t="shared" si="0"/>
        <v>0.15367965367965364</v>
      </c>
      <c r="O20" s="164">
        <f t="shared" si="0"/>
        <v>-0.29374999999999996</v>
      </c>
      <c r="P20" s="164">
        <f t="shared" si="0"/>
        <v>13</v>
      </c>
      <c r="Q20" s="165">
        <f t="shared" si="0"/>
        <v>1.9408805031446539</v>
      </c>
      <c r="R20" s="201"/>
      <c r="S20" s="201"/>
      <c r="T20" s="201"/>
      <c r="U20" s="201"/>
      <c r="V20" s="201"/>
      <c r="AH20" s="201"/>
      <c r="AI20" s="201"/>
    </row>
    <row r="21" spans="2:35" ht="15.75" customHeight="1" thickBot="1">
      <c r="B21" s="75" t="s">
        <v>80</v>
      </c>
      <c r="C21" s="78">
        <v>-353</v>
      </c>
      <c r="D21" s="78">
        <v>7443</v>
      </c>
      <c r="E21" s="78">
        <v>649</v>
      </c>
      <c r="F21" s="78">
        <v>101</v>
      </c>
      <c r="G21" s="78">
        <v>-142</v>
      </c>
      <c r="H21" s="311">
        <v>-42</v>
      </c>
      <c r="I21" s="76">
        <v>7656</v>
      </c>
      <c r="K21" s="164">
        <f t="shared" si="0"/>
        <v>-1.243448275862069</v>
      </c>
      <c r="L21" s="164">
        <f t="shared" si="0"/>
        <v>-23.41867469879518</v>
      </c>
      <c r="M21" s="164">
        <f t="shared" si="0"/>
        <v>0.02689873417721511</v>
      </c>
      <c r="N21" s="164">
        <f t="shared" si="0"/>
        <v>-0.3607594936708861</v>
      </c>
      <c r="O21" s="164">
        <f t="shared" si="0"/>
        <v>-0.25654450261780104</v>
      </c>
      <c r="P21" s="164">
        <f t="shared" si="0"/>
        <v>13</v>
      </c>
      <c r="Q21" s="165">
        <f t="shared" si="0"/>
        <v>3.4667444574095683</v>
      </c>
      <c r="AH21" s="201"/>
      <c r="AI21" s="201"/>
    </row>
    <row r="22" spans="2:35" ht="15.75" customHeight="1">
      <c r="B22" s="38" t="s">
        <v>227</v>
      </c>
      <c r="C22" s="203">
        <v>-218</v>
      </c>
      <c r="D22" s="203">
        <v>0</v>
      </c>
      <c r="E22" s="203">
        <v>0</v>
      </c>
      <c r="F22" s="203">
        <v>0</v>
      </c>
      <c r="G22" s="202">
        <v>10</v>
      </c>
      <c r="H22" s="203">
        <v>0</v>
      </c>
      <c r="I22" s="204">
        <v>-208</v>
      </c>
      <c r="K22" s="94">
        <f t="shared" si="0"/>
        <v>-9.074074074074074</v>
      </c>
      <c r="L22" s="94">
        <f t="shared" si="0"/>
      </c>
      <c r="M22" s="94">
        <f t="shared" si="0"/>
      </c>
      <c r="N22" s="94">
        <f t="shared" si="0"/>
      </c>
      <c r="O22" s="94">
        <f t="shared" si="0"/>
        <v>-11</v>
      </c>
      <c r="P22" s="203">
        <v>0</v>
      </c>
      <c r="Q22" s="95">
        <f>_xlfn.IFERROR(I22/I49-1,"")</f>
        <v>-9</v>
      </c>
      <c r="R22" s="201"/>
      <c r="S22" s="201"/>
      <c r="T22" s="201"/>
      <c r="U22" s="201"/>
      <c r="V22" s="201"/>
      <c r="AI22" s="201"/>
    </row>
    <row r="23" spans="2:35" ht="15.75" customHeight="1">
      <c r="B23" s="38" t="s">
        <v>228</v>
      </c>
      <c r="C23" s="203">
        <v>-1349</v>
      </c>
      <c r="D23" s="203">
        <v>-21</v>
      </c>
      <c r="E23" s="203">
        <v>-1319</v>
      </c>
      <c r="F23" s="203">
        <v>-148</v>
      </c>
      <c r="G23" s="203">
        <v>-77</v>
      </c>
      <c r="H23" s="203">
        <v>61</v>
      </c>
      <c r="I23" s="204">
        <v>-2853</v>
      </c>
      <c r="J23" s="220"/>
      <c r="K23" s="94">
        <f t="shared" si="0"/>
        <v>1.0595419847328245</v>
      </c>
      <c r="L23" s="94">
        <f t="shared" si="0"/>
        <v>-0.2222222222222222</v>
      </c>
      <c r="M23" s="94">
        <f t="shared" si="0"/>
        <v>0.22811918063314707</v>
      </c>
      <c r="N23" s="94">
        <f t="shared" si="0"/>
        <v>-0.616580310880829</v>
      </c>
      <c r="O23" s="94">
        <f t="shared" si="0"/>
        <v>0.0547945205479452</v>
      </c>
      <c r="P23" s="94">
        <f>_xlfn.IFERROR(H23/H50-1,"")</f>
      </c>
      <c r="Q23" s="95">
        <f>_xlfn.IFERROR(I23/I50-1,"")</f>
        <v>0.2880361173814898</v>
      </c>
      <c r="R23" s="201"/>
      <c r="S23" s="201"/>
      <c r="T23" s="201"/>
      <c r="U23" s="201"/>
      <c r="V23" s="201"/>
      <c r="AI23" s="201"/>
    </row>
    <row r="24" spans="2:35" ht="15.75" customHeight="1">
      <c r="B24" s="149"/>
      <c r="C24" s="203"/>
      <c r="D24" s="203"/>
      <c r="E24" s="203"/>
      <c r="F24" s="203"/>
      <c r="G24" s="202"/>
      <c r="H24" s="203"/>
      <c r="I24" s="204"/>
      <c r="J24" s="220"/>
      <c r="K24" s="94">
        <f aca="true" t="shared" si="1" ref="K24:O25">_xlfn.IFERROR(C24/C51-1,"")</f>
      </c>
      <c r="L24" s="94">
        <f t="shared" si="1"/>
      </c>
      <c r="M24" s="94">
        <f t="shared" si="1"/>
      </c>
      <c r="N24" s="94">
        <f t="shared" si="1"/>
      </c>
      <c r="O24" s="94">
        <f t="shared" si="1"/>
      </c>
      <c r="P24" s="94">
        <f>_xlfn.IFERROR(H24/H51-1,"")</f>
      </c>
      <c r="Q24" s="95">
        <f>_xlfn.IFERROR(I24/I51-1,"")</f>
      </c>
      <c r="R24" s="201"/>
      <c r="S24" s="201"/>
      <c r="T24" s="201"/>
      <c r="U24" s="201"/>
      <c r="V24" s="201"/>
      <c r="AI24" s="201"/>
    </row>
    <row r="25" spans="2:35" ht="15.75" customHeight="1">
      <c r="B25" s="146" t="s">
        <v>282</v>
      </c>
      <c r="C25" s="203">
        <v>6676</v>
      </c>
      <c r="D25" s="203">
        <v>3038</v>
      </c>
      <c r="E25" s="203">
        <v>11553</v>
      </c>
      <c r="F25" s="203">
        <v>1853</v>
      </c>
      <c r="G25" s="203">
        <v>1714</v>
      </c>
      <c r="H25" s="202">
        <v>0</v>
      </c>
      <c r="I25" s="204">
        <v>24834</v>
      </c>
      <c r="J25" s="220"/>
      <c r="K25" s="94">
        <f t="shared" si="1"/>
        <v>-0.005659815311289895</v>
      </c>
      <c r="L25" s="94">
        <f t="shared" si="1"/>
        <v>-0.011711125569290881</v>
      </c>
      <c r="M25" s="94">
        <f t="shared" si="1"/>
        <v>-0.018269884432358885</v>
      </c>
      <c r="N25" s="94">
        <f t="shared" si="1"/>
        <v>0.006518196632265161</v>
      </c>
      <c r="O25" s="94">
        <f t="shared" si="1"/>
        <v>0.04257907542579065</v>
      </c>
      <c r="P25" s="203">
        <v>0</v>
      </c>
      <c r="Q25" s="95">
        <f>_xlfn.IFERROR(I25/I52-1,"")</f>
        <v>-0.008266443033425164</v>
      </c>
      <c r="R25" s="201"/>
      <c r="S25" s="201"/>
      <c r="T25" s="201"/>
      <c r="U25" s="201"/>
      <c r="V25" s="201"/>
      <c r="AI25" s="201"/>
    </row>
    <row r="26" spans="2:35" ht="15.75" customHeight="1">
      <c r="B26" s="149"/>
      <c r="C26" s="202"/>
      <c r="D26" s="202"/>
      <c r="E26" s="202"/>
      <c r="F26" s="202"/>
      <c r="G26" s="202"/>
      <c r="H26" s="202"/>
      <c r="I26" s="217"/>
      <c r="J26" s="220"/>
      <c r="K26" s="202"/>
      <c r="L26" s="202"/>
      <c r="M26" s="202"/>
      <c r="N26" s="202"/>
      <c r="O26" s="202"/>
      <c r="P26" s="202"/>
      <c r="Q26" s="204"/>
      <c r="R26" s="201"/>
      <c r="S26" s="201"/>
      <c r="T26" s="201"/>
      <c r="U26" s="201"/>
      <c r="V26" s="201"/>
      <c r="AI26" s="201"/>
    </row>
    <row r="27" spans="2:35" ht="15.75" customHeight="1">
      <c r="B27" s="148"/>
      <c r="E27" s="198"/>
      <c r="F27" s="198"/>
      <c r="I27" s="201"/>
      <c r="K27" s="202"/>
      <c r="L27" s="202"/>
      <c r="M27" s="202"/>
      <c r="N27" s="202"/>
      <c r="O27" s="202"/>
      <c r="P27" s="202"/>
      <c r="Q27" s="204"/>
      <c r="R27" s="201"/>
      <c r="S27" s="201"/>
      <c r="T27" s="201"/>
      <c r="U27" s="201"/>
      <c r="V27" s="201"/>
      <c r="AI27" s="201"/>
    </row>
    <row r="28" spans="2:35" ht="15.75" customHeight="1">
      <c r="B28" s="200"/>
      <c r="C28" s="201"/>
      <c r="D28" s="201"/>
      <c r="E28" s="201"/>
      <c r="F28" s="198"/>
      <c r="H28" s="201"/>
      <c r="I28" s="201"/>
      <c r="K28" s="202"/>
      <c r="L28" s="202"/>
      <c r="M28" s="202"/>
      <c r="N28" s="202"/>
      <c r="O28" s="202"/>
      <c r="P28" s="202"/>
      <c r="Q28" s="204"/>
      <c r="R28" s="201"/>
      <c r="S28" s="201"/>
      <c r="T28" s="201"/>
      <c r="U28" s="201"/>
      <c r="V28" s="201"/>
      <c r="AI28" s="201"/>
    </row>
    <row r="29" spans="2:35" s="199" customFormat="1" ht="15.75" customHeight="1">
      <c r="B29" s="219"/>
      <c r="C29" s="218"/>
      <c r="D29" s="218"/>
      <c r="E29" s="218"/>
      <c r="F29" s="218"/>
      <c r="G29" s="218"/>
      <c r="H29" s="218"/>
      <c r="I29" s="218"/>
      <c r="J29" s="198"/>
      <c r="K29" s="198"/>
      <c r="L29" s="198"/>
      <c r="M29" s="198"/>
      <c r="N29" s="198"/>
      <c r="O29" s="198"/>
      <c r="P29" s="198"/>
      <c r="Q29" s="204"/>
      <c r="R29" s="198"/>
      <c r="S29" s="198"/>
      <c r="T29" s="198"/>
      <c r="U29" s="198"/>
      <c r="V29" s="198"/>
      <c r="W29" s="198"/>
      <c r="X29" s="198"/>
      <c r="Y29" s="198"/>
      <c r="Z29" s="198"/>
      <c r="AA29" s="198"/>
      <c r="AB29" s="198"/>
      <c r="AC29" s="198"/>
      <c r="AD29" s="198"/>
      <c r="AE29" s="198"/>
      <c r="AF29" s="198"/>
      <c r="AG29" s="198"/>
      <c r="AH29" s="198"/>
      <c r="AI29" s="198"/>
    </row>
    <row r="30" spans="2:35" s="199" customFormat="1" ht="15.75" customHeight="1">
      <c r="B30" s="217"/>
      <c r="C30" s="308"/>
      <c r="D30" s="217"/>
      <c r="E30" s="308"/>
      <c r="F30" s="308"/>
      <c r="G30" s="217"/>
      <c r="H30" s="217"/>
      <c r="I30" s="217"/>
      <c r="J30" s="198"/>
      <c r="K30" s="198"/>
      <c r="L30" s="198"/>
      <c r="M30" s="198"/>
      <c r="N30" s="198"/>
      <c r="O30" s="198"/>
      <c r="P30" s="198"/>
      <c r="Q30" s="204"/>
      <c r="R30" s="198"/>
      <c r="S30" s="198"/>
      <c r="T30" s="198"/>
      <c r="U30" s="198"/>
      <c r="V30" s="198"/>
      <c r="W30" s="198"/>
      <c r="X30" s="198"/>
      <c r="Y30" s="198"/>
      <c r="Z30" s="198"/>
      <c r="AA30" s="198"/>
      <c r="AB30" s="198"/>
      <c r="AC30" s="198"/>
      <c r="AD30" s="198"/>
      <c r="AE30" s="198"/>
      <c r="AF30" s="198"/>
      <c r="AG30" s="198"/>
      <c r="AH30" s="198"/>
      <c r="AI30" s="198"/>
    </row>
    <row r="31" spans="2:35" s="199" customFormat="1" ht="75.75" customHeight="1">
      <c r="B31" s="305" t="s">
        <v>342</v>
      </c>
      <c r="C31" s="119" t="s">
        <v>58</v>
      </c>
      <c r="D31" s="119" t="s">
        <v>59</v>
      </c>
      <c r="E31" s="119" t="s">
        <v>60</v>
      </c>
      <c r="F31" s="119" t="s">
        <v>61</v>
      </c>
      <c r="G31" s="174" t="s">
        <v>62</v>
      </c>
      <c r="H31" s="174" t="s">
        <v>229</v>
      </c>
      <c r="I31" s="249" t="s">
        <v>191</v>
      </c>
      <c r="J31" s="119" t="s">
        <v>335</v>
      </c>
      <c r="K31" s="119" t="s">
        <v>58</v>
      </c>
      <c r="L31" s="119" t="s">
        <v>59</v>
      </c>
      <c r="M31" s="119" t="s">
        <v>60</v>
      </c>
      <c r="N31" s="119" t="s">
        <v>61</v>
      </c>
      <c r="O31" s="174" t="s">
        <v>62</v>
      </c>
      <c r="P31" s="174" t="s">
        <v>229</v>
      </c>
      <c r="Q31" s="249" t="s">
        <v>191</v>
      </c>
      <c r="R31" s="9"/>
      <c r="S31" s="9"/>
      <c r="T31" s="9"/>
      <c r="U31" s="198"/>
      <c r="V31" s="198"/>
      <c r="W31" s="198"/>
      <c r="X31" s="198"/>
      <c r="Y31" s="198"/>
      <c r="Z31" s="198"/>
      <c r="AA31" s="198"/>
      <c r="AB31" s="198"/>
      <c r="AC31" s="198"/>
      <c r="AD31" s="198"/>
      <c r="AE31" s="198"/>
      <c r="AF31" s="198"/>
      <c r="AG31" s="198"/>
      <c r="AH31" s="198"/>
      <c r="AI31" s="198"/>
    </row>
    <row r="32" spans="2:20" ht="13.5">
      <c r="B32" s="216"/>
      <c r="C32" s="214" t="s">
        <v>39</v>
      </c>
      <c r="D32" s="214" t="s">
        <v>39</v>
      </c>
      <c r="E32" s="214" t="s">
        <v>39</v>
      </c>
      <c r="F32" s="214" t="s">
        <v>39</v>
      </c>
      <c r="G32" s="214" t="s">
        <v>39</v>
      </c>
      <c r="H32" s="214" t="s">
        <v>39</v>
      </c>
      <c r="I32" s="250" t="s">
        <v>39</v>
      </c>
      <c r="J32" s="215"/>
      <c r="K32" s="214" t="s">
        <v>39</v>
      </c>
      <c r="L32" s="214" t="s">
        <v>39</v>
      </c>
      <c r="M32" s="214" t="s">
        <v>39</v>
      </c>
      <c r="N32" s="214" t="s">
        <v>39</v>
      </c>
      <c r="O32" s="214" t="s">
        <v>39</v>
      </c>
      <c r="P32" s="214" t="s">
        <v>39</v>
      </c>
      <c r="Q32" s="250" t="s">
        <v>39</v>
      </c>
      <c r="R32" s="4"/>
      <c r="S32" s="4"/>
      <c r="T32" s="4"/>
    </row>
    <row r="33" spans="2:20" ht="14.25" thickBot="1">
      <c r="B33" s="213"/>
      <c r="C33" s="213"/>
      <c r="D33" s="213"/>
      <c r="E33" s="213"/>
      <c r="F33" s="213"/>
      <c r="G33" s="213"/>
      <c r="H33" s="212"/>
      <c r="I33" s="211"/>
      <c r="K33" s="210"/>
      <c r="L33" s="210"/>
      <c r="M33" s="210"/>
      <c r="N33" s="210"/>
      <c r="O33" s="210"/>
      <c r="P33" s="210"/>
      <c r="Q33" s="209"/>
      <c r="R33" s="310">
        <f>_xlfn.IFERROR(G33/#REF!-1,"")</f>
      </c>
      <c r="S33" s="310">
        <f>_xlfn.IFERROR(H33/#REF!-1,"")</f>
      </c>
      <c r="T33" s="310">
        <f>_xlfn.IFERROR(K33/#REF!-1,"")</f>
      </c>
    </row>
    <row r="34" spans="2:17" ht="15.75" customHeight="1">
      <c r="B34" s="81" t="s">
        <v>217</v>
      </c>
      <c r="C34" s="202"/>
      <c r="D34" s="202"/>
      <c r="E34" s="202"/>
      <c r="F34" s="202"/>
      <c r="G34" s="202"/>
      <c r="H34" s="203"/>
      <c r="I34" s="206"/>
      <c r="J34" s="205"/>
      <c r="K34" s="198">
        <f aca="true" t="shared" si="2" ref="K34:P34">_xlfn.IFERROR(B34/B57-1,"")</f>
      </c>
      <c r="L34" s="198">
        <f t="shared" si="2"/>
      </c>
      <c r="M34" s="198">
        <f t="shared" si="2"/>
      </c>
      <c r="N34" s="198">
        <f t="shared" si="2"/>
      </c>
      <c r="O34" s="198">
        <f t="shared" si="2"/>
      </c>
      <c r="P34" s="198">
        <f t="shared" si="2"/>
      </c>
      <c r="Q34" s="204"/>
    </row>
    <row r="35" spans="2:17" ht="15.75" customHeight="1">
      <c r="B35" s="38" t="s">
        <v>218</v>
      </c>
      <c r="C35" s="44">
        <v>1564</v>
      </c>
      <c r="D35" s="44">
        <v>17688</v>
      </c>
      <c r="E35" s="44">
        <v>2449</v>
      </c>
      <c r="F35" s="44">
        <v>873</v>
      </c>
      <c r="G35" s="44">
        <v>50</v>
      </c>
      <c r="H35" s="44">
        <v>0</v>
      </c>
      <c r="I35" s="41">
        <v>22624</v>
      </c>
      <c r="J35" s="205"/>
      <c r="K35" s="96">
        <f aca="true" t="shared" si="3" ref="K35:Q50">C8-C35</f>
        <v>-237</v>
      </c>
      <c r="L35" s="96">
        <f t="shared" si="3"/>
        <v>-1376</v>
      </c>
      <c r="M35" s="96">
        <f t="shared" si="3"/>
        <v>-75</v>
      </c>
      <c r="N35" s="96">
        <f t="shared" si="3"/>
        <v>90</v>
      </c>
      <c r="O35" s="96">
        <f t="shared" si="3"/>
        <v>12</v>
      </c>
      <c r="P35" s="96">
        <f t="shared" si="3"/>
        <v>0</v>
      </c>
      <c r="Q35" s="97">
        <f t="shared" si="3"/>
        <v>-1586</v>
      </c>
    </row>
    <row r="36" spans="2:17" ht="15.75" customHeight="1">
      <c r="B36" s="38" t="s">
        <v>219</v>
      </c>
      <c r="C36" s="44">
        <v>1428</v>
      </c>
      <c r="D36" s="44">
        <v>189</v>
      </c>
      <c r="E36" s="44">
        <v>23</v>
      </c>
      <c r="F36" s="44">
        <v>537</v>
      </c>
      <c r="G36" s="44">
        <v>153</v>
      </c>
      <c r="H36" s="44">
        <v>-2330</v>
      </c>
      <c r="I36" s="41">
        <v>0</v>
      </c>
      <c r="J36" s="205"/>
      <c r="K36" s="96">
        <f t="shared" si="3"/>
        <v>-634</v>
      </c>
      <c r="L36" s="96">
        <f t="shared" si="3"/>
        <v>-64</v>
      </c>
      <c r="M36" s="96">
        <f t="shared" si="3"/>
        <v>16</v>
      </c>
      <c r="N36" s="96">
        <f t="shared" si="3"/>
        <v>-23</v>
      </c>
      <c r="O36" s="96">
        <f t="shared" si="3"/>
        <v>26</v>
      </c>
      <c r="P36" s="96">
        <f t="shared" si="3"/>
        <v>679</v>
      </c>
      <c r="Q36" s="97">
        <f t="shared" si="3"/>
        <v>0</v>
      </c>
    </row>
    <row r="37" spans="2:17" ht="15.75" customHeight="1" thickBot="1">
      <c r="B37" s="75" t="s">
        <v>220</v>
      </c>
      <c r="C37" s="78">
        <v>2992</v>
      </c>
      <c r="D37" s="78">
        <v>17877</v>
      </c>
      <c r="E37" s="78">
        <v>2472</v>
      </c>
      <c r="F37" s="78">
        <v>1410</v>
      </c>
      <c r="G37" s="78">
        <v>203</v>
      </c>
      <c r="H37" s="78">
        <v>-2330</v>
      </c>
      <c r="I37" s="76">
        <v>22624</v>
      </c>
      <c r="J37" s="205"/>
      <c r="K37" s="181">
        <f t="shared" si="3"/>
        <v>-871</v>
      </c>
      <c r="L37" s="181">
        <f t="shared" si="3"/>
        <v>-1440</v>
      </c>
      <c r="M37" s="181">
        <f t="shared" si="3"/>
        <v>-59</v>
      </c>
      <c r="N37" s="181">
        <f t="shared" si="3"/>
        <v>67</v>
      </c>
      <c r="O37" s="181">
        <f t="shared" si="3"/>
        <v>38</v>
      </c>
      <c r="P37" s="181">
        <f t="shared" si="3"/>
        <v>679</v>
      </c>
      <c r="Q37" s="182">
        <f t="shared" si="3"/>
        <v>-1586</v>
      </c>
    </row>
    <row r="38" spans="2:17" ht="15.75" customHeight="1">
      <c r="B38" s="38" t="s">
        <v>79</v>
      </c>
      <c r="C38" s="44">
        <v>-540</v>
      </c>
      <c r="D38" s="44">
        <v>-99</v>
      </c>
      <c r="E38" s="44">
        <v>-492</v>
      </c>
      <c r="F38" s="44">
        <v>-304</v>
      </c>
      <c r="G38" s="44">
        <v>-31</v>
      </c>
      <c r="H38" s="44">
        <v>0</v>
      </c>
      <c r="I38" s="41">
        <v>-1466</v>
      </c>
      <c r="J38" s="205"/>
      <c r="K38" s="96">
        <f t="shared" si="3"/>
        <v>-56</v>
      </c>
      <c r="L38" s="96">
        <f t="shared" si="3"/>
        <v>-13</v>
      </c>
      <c r="M38" s="96">
        <f t="shared" si="3"/>
        <v>-35</v>
      </c>
      <c r="N38" s="96">
        <f t="shared" si="3"/>
        <v>-128</v>
      </c>
      <c r="O38" s="96">
        <f t="shared" si="3"/>
        <v>2</v>
      </c>
      <c r="P38" s="96">
        <f t="shared" si="3"/>
        <v>0</v>
      </c>
      <c r="Q38" s="97">
        <f t="shared" si="3"/>
        <v>-230</v>
      </c>
    </row>
    <row r="39" spans="2:17" ht="15.75" customHeight="1">
      <c r="B39" s="38" t="s">
        <v>221</v>
      </c>
      <c r="C39" s="44">
        <v>-173</v>
      </c>
      <c r="D39" s="44">
        <v>-17414</v>
      </c>
      <c r="E39" s="44">
        <v>-104</v>
      </c>
      <c r="F39" s="44">
        <v>-619</v>
      </c>
      <c r="G39" s="44">
        <v>-17</v>
      </c>
      <c r="H39" s="44">
        <v>2123</v>
      </c>
      <c r="I39" s="41">
        <v>-16204</v>
      </c>
      <c r="J39" s="205"/>
      <c r="K39" s="96">
        <f t="shared" si="3"/>
        <v>23</v>
      </c>
      <c r="L39" s="96">
        <f t="shared" si="3"/>
        <v>8746</v>
      </c>
      <c r="M39" s="96">
        <f t="shared" si="3"/>
        <v>77</v>
      </c>
      <c r="N39" s="96">
        <f t="shared" si="3"/>
        <v>-3</v>
      </c>
      <c r="O39" s="96">
        <f t="shared" si="3"/>
        <v>2</v>
      </c>
      <c r="P39" s="96">
        <f t="shared" si="3"/>
        <v>-733</v>
      </c>
      <c r="Q39" s="97">
        <f t="shared" si="3"/>
        <v>8112</v>
      </c>
    </row>
    <row r="40" spans="2:17" ht="15.75" customHeight="1">
      <c r="B40" s="38" t="s">
        <v>222</v>
      </c>
      <c r="C40" s="44">
        <v>-409</v>
      </c>
      <c r="D40" s="44">
        <v>-164</v>
      </c>
      <c r="E40" s="44">
        <v>-740</v>
      </c>
      <c r="F40" s="44">
        <v>-110</v>
      </c>
      <c r="G40" s="44">
        <v>-125</v>
      </c>
      <c r="H40" s="44">
        <v>1</v>
      </c>
      <c r="I40" s="41">
        <v>-1547</v>
      </c>
      <c r="J40" s="205"/>
      <c r="K40" s="96">
        <f t="shared" si="3"/>
        <v>-41</v>
      </c>
      <c r="L40" s="96">
        <f t="shared" si="3"/>
        <v>-28</v>
      </c>
      <c r="M40" s="96">
        <f t="shared" si="3"/>
        <v>37</v>
      </c>
      <c r="N40" s="96">
        <f t="shared" si="3"/>
        <v>-4</v>
      </c>
      <c r="O40" s="96">
        <f t="shared" si="3"/>
        <v>-17</v>
      </c>
      <c r="P40" s="96">
        <f t="shared" si="3"/>
        <v>-1</v>
      </c>
      <c r="Q40" s="97">
        <f t="shared" si="3"/>
        <v>-54</v>
      </c>
    </row>
    <row r="41" spans="2:17" ht="15.75" customHeight="1">
      <c r="B41" s="38" t="s">
        <v>223</v>
      </c>
      <c r="C41" s="44">
        <v>-297</v>
      </c>
      <c r="D41" s="44">
        <v>-367</v>
      </c>
      <c r="E41" s="44">
        <v>-103</v>
      </c>
      <c r="F41" s="44">
        <v>-86</v>
      </c>
      <c r="G41" s="44">
        <v>-106</v>
      </c>
      <c r="H41" s="44">
        <v>110</v>
      </c>
      <c r="I41" s="41">
        <v>-849</v>
      </c>
      <c r="J41" s="205"/>
      <c r="K41" s="96">
        <f t="shared" si="3"/>
        <v>-0.9200000000000159</v>
      </c>
      <c r="L41" s="96">
        <f t="shared" si="3"/>
        <v>-18.689999999999998</v>
      </c>
      <c r="M41" s="96">
        <f t="shared" si="3"/>
        <v>1.019999999999996</v>
      </c>
      <c r="N41" s="96">
        <f t="shared" si="3"/>
        <v>-2.4399999999999977</v>
      </c>
      <c r="O41" s="96">
        <f t="shared" si="3"/>
        <v>-4.170000000000002</v>
      </c>
      <c r="P41" s="96">
        <f t="shared" si="3"/>
        <v>14.719999999999999</v>
      </c>
      <c r="Q41" s="97">
        <f t="shared" si="3"/>
        <v>-10</v>
      </c>
    </row>
    <row r="42" spans="2:17" ht="15.75" customHeight="1">
      <c r="B42" s="38" t="s">
        <v>72</v>
      </c>
      <c r="C42" s="44">
        <v>-114</v>
      </c>
      <c r="D42" s="44">
        <v>-82</v>
      </c>
      <c r="E42" s="44">
        <v>-323</v>
      </c>
      <c r="F42" s="44">
        <v>0</v>
      </c>
      <c r="G42" s="44">
        <v>0</v>
      </c>
      <c r="H42" s="44">
        <v>0</v>
      </c>
      <c r="I42" s="41">
        <v>-519</v>
      </c>
      <c r="J42" s="205"/>
      <c r="K42" s="96">
        <f t="shared" si="3"/>
        <v>6</v>
      </c>
      <c r="L42" s="96">
        <f t="shared" si="3"/>
        <v>0</v>
      </c>
      <c r="M42" s="96">
        <f t="shared" si="3"/>
        <v>-7</v>
      </c>
      <c r="N42" s="96">
        <f t="shared" si="3"/>
        <v>0</v>
      </c>
      <c r="O42" s="96">
        <f t="shared" si="3"/>
        <v>0</v>
      </c>
      <c r="P42" s="96">
        <f t="shared" si="3"/>
        <v>1</v>
      </c>
      <c r="Q42" s="97">
        <f t="shared" si="3"/>
        <v>0</v>
      </c>
    </row>
    <row r="43" spans="2:35" ht="15.75" customHeight="1">
      <c r="B43" s="38" t="s">
        <v>77</v>
      </c>
      <c r="C43" s="44">
        <v>-213</v>
      </c>
      <c r="D43" s="46">
        <v>-2</v>
      </c>
      <c r="E43" s="44">
        <v>5</v>
      </c>
      <c r="F43" s="44">
        <v>0</v>
      </c>
      <c r="G43" s="44">
        <v>-36</v>
      </c>
      <c r="H43" s="44">
        <v>0</v>
      </c>
      <c r="I43" s="41">
        <v>-246</v>
      </c>
      <c r="J43" s="205"/>
      <c r="K43" s="96">
        <f t="shared" si="3"/>
        <v>-718</v>
      </c>
      <c r="L43" s="96">
        <f t="shared" si="3"/>
        <v>2</v>
      </c>
      <c r="M43" s="96">
        <f t="shared" si="3"/>
        <v>-6</v>
      </c>
      <c r="N43" s="96">
        <f t="shared" si="3"/>
        <v>0</v>
      </c>
      <c r="O43" s="96">
        <f t="shared" si="3"/>
        <v>36</v>
      </c>
      <c r="P43" s="96">
        <f t="shared" si="3"/>
        <v>0</v>
      </c>
      <c r="Q43" s="97">
        <f t="shared" si="3"/>
        <v>-686</v>
      </c>
      <c r="R43" s="201"/>
      <c r="S43" s="201"/>
      <c r="T43" s="201"/>
      <c r="U43" s="201"/>
      <c r="V43" s="201"/>
      <c r="AI43" s="201"/>
    </row>
    <row r="44" spans="2:17" ht="15.75" customHeight="1">
      <c r="B44" s="38" t="s">
        <v>224</v>
      </c>
      <c r="C44" s="44">
        <v>249</v>
      </c>
      <c r="D44" s="44">
        <v>9</v>
      </c>
      <c r="E44" s="44">
        <v>150</v>
      </c>
      <c r="F44" s="44">
        <v>0</v>
      </c>
      <c r="G44" s="44">
        <v>11</v>
      </c>
      <c r="H44" s="44">
        <v>64</v>
      </c>
      <c r="I44" s="41">
        <v>483</v>
      </c>
      <c r="J44" s="205"/>
      <c r="K44" s="96">
        <f t="shared" si="3"/>
        <v>19</v>
      </c>
      <c r="L44" s="96">
        <f t="shared" si="3"/>
        <v>0</v>
      </c>
      <c r="M44" s="96">
        <f t="shared" si="3"/>
        <v>1</v>
      </c>
      <c r="N44" s="96">
        <f t="shared" si="3"/>
        <v>0</v>
      </c>
      <c r="O44" s="96">
        <f t="shared" si="3"/>
        <v>14</v>
      </c>
      <c r="P44" s="96">
        <f t="shared" si="3"/>
        <v>-19</v>
      </c>
      <c r="Q44" s="97">
        <f t="shared" si="3"/>
        <v>15</v>
      </c>
    </row>
    <row r="45" spans="2:17" ht="15.75" customHeight="1">
      <c r="B45" s="38" t="s">
        <v>225</v>
      </c>
      <c r="C45" s="44">
        <v>-45</v>
      </c>
      <c r="D45" s="44">
        <v>-91</v>
      </c>
      <c r="E45" s="44">
        <v>-233</v>
      </c>
      <c r="F45" s="44">
        <v>-132</v>
      </c>
      <c r="G45" s="44">
        <v>-90</v>
      </c>
      <c r="H45" s="44">
        <v>29</v>
      </c>
      <c r="I45" s="41">
        <v>-562</v>
      </c>
      <c r="J45" s="205"/>
      <c r="K45" s="96">
        <f t="shared" si="3"/>
        <v>-164.07999999999993</v>
      </c>
      <c r="L45" s="96">
        <f t="shared" si="3"/>
        <v>527.69</v>
      </c>
      <c r="M45" s="96">
        <f t="shared" si="3"/>
        <v>7.980000000000018</v>
      </c>
      <c r="N45" s="96">
        <f t="shared" si="3"/>
        <v>12.440000000000055</v>
      </c>
      <c r="O45" s="96">
        <f t="shared" si="3"/>
        <v>-21.829999999999984</v>
      </c>
      <c r="P45" s="96">
        <f t="shared" si="3"/>
        <v>19.279999999999973</v>
      </c>
      <c r="Q45" s="97">
        <f t="shared" si="3"/>
        <v>381</v>
      </c>
    </row>
    <row r="46" spans="2:17" ht="15.75" customHeight="1" thickBot="1">
      <c r="B46" s="75" t="s">
        <v>226</v>
      </c>
      <c r="C46" s="78">
        <v>-1542</v>
      </c>
      <c r="D46" s="78">
        <v>-18209.62</v>
      </c>
      <c r="E46" s="78">
        <v>-1840</v>
      </c>
      <c r="F46" s="78">
        <v>-1251</v>
      </c>
      <c r="G46" s="78">
        <v>-394</v>
      </c>
      <c r="H46" s="78">
        <v>2327</v>
      </c>
      <c r="I46" s="76">
        <v>-20910</v>
      </c>
      <c r="J46" s="201"/>
      <c r="K46" s="181">
        <f t="shared" si="3"/>
        <v>-932</v>
      </c>
      <c r="L46" s="181">
        <f t="shared" si="3"/>
        <v>9215.619999999999</v>
      </c>
      <c r="M46" s="181">
        <f t="shared" si="3"/>
        <v>76</v>
      </c>
      <c r="N46" s="181">
        <f t="shared" si="3"/>
        <v>-125</v>
      </c>
      <c r="O46" s="181">
        <f t="shared" si="3"/>
        <v>11</v>
      </c>
      <c r="P46" s="181">
        <f t="shared" si="3"/>
        <v>-718</v>
      </c>
      <c r="Q46" s="182">
        <f t="shared" si="3"/>
        <v>7528</v>
      </c>
    </row>
    <row r="47" spans="2:17" ht="15.75" customHeight="1" thickBot="1">
      <c r="B47" s="75" t="s">
        <v>78</v>
      </c>
      <c r="C47" s="78">
        <v>1990</v>
      </c>
      <c r="D47" s="78">
        <v>-233</v>
      </c>
      <c r="E47" s="78">
        <v>1124</v>
      </c>
      <c r="F47" s="78">
        <v>462</v>
      </c>
      <c r="G47" s="78">
        <v>-160</v>
      </c>
      <c r="H47" s="78">
        <v>-3</v>
      </c>
      <c r="I47" s="76">
        <v>3180</v>
      </c>
      <c r="K47" s="183">
        <f t="shared" si="3"/>
        <v>-1747</v>
      </c>
      <c r="L47" s="183">
        <f t="shared" si="3"/>
        <v>7788</v>
      </c>
      <c r="M47" s="183">
        <f t="shared" si="3"/>
        <v>52</v>
      </c>
      <c r="N47" s="183">
        <f t="shared" si="3"/>
        <v>71</v>
      </c>
      <c r="O47" s="183">
        <f t="shared" si="3"/>
        <v>47</v>
      </c>
      <c r="P47" s="183">
        <f t="shared" si="3"/>
        <v>-39</v>
      </c>
      <c r="Q47" s="184">
        <f t="shared" si="3"/>
        <v>6172</v>
      </c>
    </row>
    <row r="48" spans="2:17" ht="15.75" customHeight="1" thickBot="1">
      <c r="B48" s="75" t="s">
        <v>80</v>
      </c>
      <c r="C48" s="78">
        <v>1450</v>
      </c>
      <c r="D48" s="78">
        <v>-332</v>
      </c>
      <c r="E48" s="78">
        <v>632</v>
      </c>
      <c r="F48" s="78">
        <v>158</v>
      </c>
      <c r="G48" s="78">
        <v>-191</v>
      </c>
      <c r="H48" s="78">
        <v>-3</v>
      </c>
      <c r="I48" s="76">
        <v>1714</v>
      </c>
      <c r="K48" s="183">
        <f t="shared" si="3"/>
        <v>-1803</v>
      </c>
      <c r="L48" s="183">
        <f t="shared" si="3"/>
        <v>7775</v>
      </c>
      <c r="M48" s="183">
        <f t="shared" si="3"/>
        <v>17</v>
      </c>
      <c r="N48" s="183">
        <f t="shared" si="3"/>
        <v>-57</v>
      </c>
      <c r="O48" s="183">
        <f t="shared" si="3"/>
        <v>49</v>
      </c>
      <c r="P48" s="183">
        <f t="shared" si="3"/>
        <v>-39</v>
      </c>
      <c r="Q48" s="184">
        <f t="shared" si="3"/>
        <v>5942</v>
      </c>
    </row>
    <row r="49" spans="2:35" ht="15.75" customHeight="1">
      <c r="B49" s="38" t="s">
        <v>227</v>
      </c>
      <c r="C49" s="202">
        <v>27</v>
      </c>
      <c r="D49" s="202">
        <v>0</v>
      </c>
      <c r="E49" s="202">
        <v>0</v>
      </c>
      <c r="F49" s="202">
        <v>0</v>
      </c>
      <c r="G49" s="202">
        <v>-1</v>
      </c>
      <c r="H49" s="202">
        <v>0</v>
      </c>
      <c r="I49" s="204">
        <v>26</v>
      </c>
      <c r="K49" s="96">
        <f t="shared" si="3"/>
        <v>-245</v>
      </c>
      <c r="L49" s="96">
        <f t="shared" si="3"/>
        <v>0</v>
      </c>
      <c r="M49" s="96">
        <f t="shared" si="3"/>
        <v>0</v>
      </c>
      <c r="N49" s="96">
        <f t="shared" si="3"/>
        <v>0</v>
      </c>
      <c r="O49" s="96">
        <f t="shared" si="3"/>
        <v>11</v>
      </c>
      <c r="P49" s="96">
        <f t="shared" si="3"/>
        <v>0</v>
      </c>
      <c r="Q49" s="97">
        <f t="shared" si="3"/>
        <v>-234</v>
      </c>
      <c r="R49" s="201"/>
      <c r="S49" s="201"/>
      <c r="T49" s="201"/>
      <c r="U49" s="201"/>
      <c r="V49" s="201"/>
      <c r="AI49" s="201"/>
    </row>
    <row r="50" spans="2:35" ht="15.75" customHeight="1">
      <c r="B50" s="38" t="s">
        <v>228</v>
      </c>
      <c r="C50" s="203">
        <v>-655</v>
      </c>
      <c r="D50" s="202">
        <v>-27</v>
      </c>
      <c r="E50" s="202">
        <v>-1074</v>
      </c>
      <c r="F50" s="202">
        <v>-386</v>
      </c>
      <c r="G50" s="202">
        <v>-73</v>
      </c>
      <c r="H50" s="202">
        <v>0</v>
      </c>
      <c r="I50" s="204">
        <v>-2215</v>
      </c>
      <c r="K50" s="96">
        <f t="shared" si="3"/>
        <v>-694</v>
      </c>
      <c r="L50" s="96">
        <f t="shared" si="3"/>
        <v>6</v>
      </c>
      <c r="M50" s="96">
        <f t="shared" si="3"/>
        <v>-245</v>
      </c>
      <c r="N50" s="96">
        <f t="shared" si="3"/>
        <v>238</v>
      </c>
      <c r="O50" s="96">
        <f t="shared" si="3"/>
        <v>-4</v>
      </c>
      <c r="P50" s="96">
        <f t="shared" si="3"/>
        <v>61</v>
      </c>
      <c r="Q50" s="97">
        <f t="shared" si="3"/>
        <v>-638</v>
      </c>
      <c r="R50" s="201"/>
      <c r="S50" s="201"/>
      <c r="T50" s="201"/>
      <c r="U50" s="201"/>
      <c r="V50" s="201"/>
      <c r="AI50" s="201"/>
    </row>
    <row r="51" spans="2:35" ht="15.75" customHeight="1">
      <c r="B51" s="149"/>
      <c r="C51" s="202"/>
      <c r="D51" s="202"/>
      <c r="E51" s="202"/>
      <c r="F51" s="202"/>
      <c r="G51" s="202"/>
      <c r="H51" s="202"/>
      <c r="I51" s="204">
        <v>0</v>
      </c>
      <c r="K51" s="96"/>
      <c r="L51" s="96"/>
      <c r="M51" s="96"/>
      <c r="N51" s="96"/>
      <c r="O51" s="96"/>
      <c r="P51" s="96"/>
      <c r="Q51" s="97">
        <f>I24-I51</f>
        <v>0</v>
      </c>
      <c r="R51" s="201"/>
      <c r="S51" s="201"/>
      <c r="T51" s="201"/>
      <c r="U51" s="201"/>
      <c r="V51" s="201"/>
      <c r="AI51" s="201"/>
    </row>
    <row r="52" spans="2:35" ht="13.5">
      <c r="B52" s="146" t="s">
        <v>282</v>
      </c>
      <c r="C52" s="202">
        <v>6714</v>
      </c>
      <c r="D52" s="202">
        <v>3074</v>
      </c>
      <c r="E52" s="202">
        <v>11768</v>
      </c>
      <c r="F52" s="202">
        <v>1841</v>
      </c>
      <c r="G52" s="202">
        <v>1644</v>
      </c>
      <c r="H52" s="202">
        <v>0</v>
      </c>
      <c r="I52" s="204">
        <v>25041</v>
      </c>
      <c r="K52" s="96">
        <f aca="true" t="shared" si="4" ref="K52:P52">C25-C52</f>
        <v>-38</v>
      </c>
      <c r="L52" s="96">
        <f t="shared" si="4"/>
        <v>-36</v>
      </c>
      <c r="M52" s="96">
        <f t="shared" si="4"/>
        <v>-215</v>
      </c>
      <c r="N52" s="96">
        <f t="shared" si="4"/>
        <v>12</v>
      </c>
      <c r="O52" s="96">
        <f t="shared" si="4"/>
        <v>70</v>
      </c>
      <c r="P52" s="96">
        <f t="shared" si="4"/>
        <v>0</v>
      </c>
      <c r="Q52" s="97">
        <f>I25-I52</f>
        <v>-207</v>
      </c>
      <c r="R52" s="201"/>
      <c r="S52" s="201"/>
      <c r="T52" s="201"/>
      <c r="U52" s="201"/>
      <c r="V52" s="201"/>
      <c r="AI52" s="201"/>
    </row>
    <row r="53" spans="2:9" ht="13.5">
      <c r="B53" s="146"/>
      <c r="C53" s="202"/>
      <c r="D53" s="202"/>
      <c r="E53" s="202"/>
      <c r="F53" s="202"/>
      <c r="G53" s="202"/>
      <c r="H53" s="202"/>
      <c r="I53" s="203"/>
    </row>
    <row r="54" spans="2:6" ht="13.5">
      <c r="B54" s="155" t="s">
        <v>302</v>
      </c>
      <c r="D54" s="202"/>
      <c r="E54" s="202"/>
      <c r="F54" s="198"/>
    </row>
    <row r="55" spans="2:10" ht="13.5">
      <c r="B55" s="148"/>
      <c r="E55" s="198"/>
      <c r="F55" s="198"/>
      <c r="J55" s="201"/>
    </row>
    <row r="56" spans="5:6" ht="13.5">
      <c r="E56" s="198"/>
      <c r="F56" s="198"/>
    </row>
    <row r="57" spans="5:6" ht="15.75" customHeight="1">
      <c r="E57" s="198"/>
      <c r="F57" s="198"/>
    </row>
    <row r="58" spans="2:6" ht="13.5">
      <c r="B58" s="147"/>
      <c r="E58" s="198"/>
      <c r="F58" s="198"/>
    </row>
    <row r="59" spans="5:6" ht="13.5">
      <c r="E59" s="198"/>
      <c r="F59" s="198"/>
    </row>
    <row r="60" spans="5:6" ht="13.5">
      <c r="E60" s="198"/>
      <c r="F60" s="198"/>
    </row>
    <row r="61" spans="2:6" ht="13.5">
      <c r="B61" s="200"/>
      <c r="E61" s="198"/>
      <c r="F61" s="198"/>
    </row>
    <row r="79" spans="2:6" ht="13.5">
      <c r="B79" s="200"/>
      <c r="E79" s="198"/>
      <c r="F79" s="198"/>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1.xml><?xml version="1.0" encoding="utf-8"?>
<worksheet xmlns="http://schemas.openxmlformats.org/spreadsheetml/2006/main" xmlns:r="http://schemas.openxmlformats.org/officeDocument/2006/relationships">
  <dimension ref="A1:AI79"/>
  <sheetViews>
    <sheetView showGridLines="0" zoomScale="90" zoomScaleNormal="90" zoomScalePageLayoutView="0" workbookViewId="0" topLeftCell="A1">
      <selection activeCell="A1" sqref="A1"/>
    </sheetView>
  </sheetViews>
  <sheetFormatPr defaultColWidth="9.140625" defaultRowHeight="12.75"/>
  <cols>
    <col min="1" max="1" width="1.28515625" style="198" customWidth="1"/>
    <col min="2" max="2" width="89.00390625" style="198" customWidth="1"/>
    <col min="3" max="4" width="20.7109375" style="198" customWidth="1"/>
    <col min="5" max="6" width="20.7109375" style="199" customWidth="1"/>
    <col min="7" max="17" width="20.7109375" style="198" customWidth="1"/>
    <col min="18" max="26" width="17.7109375" style="198" customWidth="1"/>
    <col min="27" max="31" width="17.7109375" style="198" hidden="1" customWidth="1"/>
    <col min="32" max="16384" width="9.140625" style="198" customWidth="1"/>
  </cols>
  <sheetData>
    <row r="1" spans="1:2" ht="23.25" customHeight="1">
      <c r="A1" s="1"/>
      <c r="B1" s="293" t="s">
        <v>65</v>
      </c>
    </row>
    <row r="2" spans="2:17" ht="15.75" customHeight="1">
      <c r="B2" s="34"/>
      <c r="C2" s="34"/>
      <c r="D2" s="34"/>
      <c r="E2" s="34"/>
      <c r="F2" s="34"/>
      <c r="G2" s="34"/>
      <c r="H2" s="35"/>
      <c r="I2" s="62"/>
      <c r="J2" s="6"/>
      <c r="K2" s="34"/>
      <c r="L2" s="34"/>
      <c r="M2" s="34"/>
      <c r="N2" s="34"/>
      <c r="O2" s="34"/>
      <c r="P2" s="35"/>
      <c r="Q2" s="35"/>
    </row>
    <row r="3" ht="13.5">
      <c r="B3" s="199"/>
    </row>
    <row r="4" spans="2:22" ht="75.75" customHeight="1">
      <c r="B4" s="70" t="s">
        <v>336</v>
      </c>
      <c r="C4" s="119" t="s">
        <v>58</v>
      </c>
      <c r="D4" s="119" t="s">
        <v>59</v>
      </c>
      <c r="E4" s="119" t="s">
        <v>60</v>
      </c>
      <c r="F4" s="119" t="s">
        <v>61</v>
      </c>
      <c r="G4" s="174" t="s">
        <v>62</v>
      </c>
      <c r="H4" s="174" t="s">
        <v>229</v>
      </c>
      <c r="I4" s="249" t="s">
        <v>191</v>
      </c>
      <c r="J4" s="119" t="s">
        <v>316</v>
      </c>
      <c r="K4" s="119" t="s">
        <v>58</v>
      </c>
      <c r="L4" s="119" t="s">
        <v>59</v>
      </c>
      <c r="M4" s="119" t="s">
        <v>60</v>
      </c>
      <c r="N4" s="119" t="s">
        <v>61</v>
      </c>
      <c r="O4" s="174" t="s">
        <v>62</v>
      </c>
      <c r="P4" s="174" t="s">
        <v>229</v>
      </c>
      <c r="Q4" s="249" t="s">
        <v>191</v>
      </c>
      <c r="R4" s="201"/>
      <c r="S4" s="201"/>
      <c r="T4" s="201"/>
      <c r="U4" s="201"/>
      <c r="V4" s="201"/>
    </row>
    <row r="5" spans="2:22" ht="12" customHeight="1">
      <c r="B5" s="216"/>
      <c r="C5" s="214" t="s">
        <v>39</v>
      </c>
      <c r="D5" s="214" t="s">
        <v>39</v>
      </c>
      <c r="E5" s="214" t="s">
        <v>39</v>
      </c>
      <c r="F5" s="214" t="s">
        <v>39</v>
      </c>
      <c r="G5" s="214" t="s">
        <v>39</v>
      </c>
      <c r="H5" s="214" t="s">
        <v>39</v>
      </c>
      <c r="I5" s="250" t="s">
        <v>39</v>
      </c>
      <c r="J5" s="215"/>
      <c r="K5" s="98" t="s">
        <v>121</v>
      </c>
      <c r="L5" s="98" t="s">
        <v>121</v>
      </c>
      <c r="M5" s="98" t="s">
        <v>121</v>
      </c>
      <c r="N5" s="98" t="s">
        <v>121</v>
      </c>
      <c r="O5" s="98" t="s">
        <v>121</v>
      </c>
      <c r="P5" s="98" t="s">
        <v>121</v>
      </c>
      <c r="Q5" s="100" t="s">
        <v>121</v>
      </c>
      <c r="R5" s="201"/>
      <c r="S5" s="201"/>
      <c r="T5" s="201"/>
      <c r="U5" s="201"/>
      <c r="V5" s="201"/>
    </row>
    <row r="6" spans="2:22" ht="12" customHeight="1" thickBot="1">
      <c r="B6" s="213"/>
      <c r="C6" s="210"/>
      <c r="D6" s="210"/>
      <c r="E6" s="210"/>
      <c r="F6" s="210"/>
      <c r="G6" s="210"/>
      <c r="H6" s="223"/>
      <c r="I6" s="211"/>
      <c r="J6" s="215"/>
      <c r="K6" s="210"/>
      <c r="L6" s="210"/>
      <c r="M6" s="210"/>
      <c r="N6" s="210"/>
      <c r="O6" s="210"/>
      <c r="P6" s="210"/>
      <c r="Q6" s="209"/>
      <c r="R6" s="201"/>
      <c r="S6" s="201"/>
      <c r="T6" s="201"/>
      <c r="U6" s="201"/>
      <c r="V6" s="201"/>
    </row>
    <row r="7" spans="2:17" ht="15.75" customHeight="1">
      <c r="B7" s="81" t="s">
        <v>217</v>
      </c>
      <c r="C7" s="202"/>
      <c r="D7" s="202"/>
      <c r="E7" s="202"/>
      <c r="F7" s="202"/>
      <c r="G7" s="202"/>
      <c r="H7" s="203"/>
      <c r="I7" s="206"/>
      <c r="J7" s="202"/>
      <c r="K7" s="202">
        <f>_xlfn.IFERROR(B7/#REF!-1,"")</f>
      </c>
      <c r="L7" s="202">
        <f>_xlfn.IFERROR(C7/#REF!-1,"")</f>
      </c>
      <c r="M7" s="202">
        <f>_xlfn.IFERROR(D7/#REF!-1,"")</f>
      </c>
      <c r="N7" s="202">
        <f>_xlfn.IFERROR(E7/#REF!-1,"")</f>
      </c>
      <c r="O7" s="202">
        <f>_xlfn.IFERROR(F7/#REF!-1,"")</f>
      </c>
      <c r="P7" s="202">
        <f>_xlfn.IFERROR(G7/#REF!-1,"")</f>
      </c>
      <c r="Q7" s="204">
        <f>_xlfn.IFERROR(H7/#REF!-1,"")</f>
      </c>
    </row>
    <row r="8" spans="2:17" ht="15.75" customHeight="1">
      <c r="B8" s="38" t="s">
        <v>218</v>
      </c>
      <c r="C8" s="44">
        <v>585</v>
      </c>
      <c r="D8" s="44">
        <v>5332</v>
      </c>
      <c r="E8" s="44">
        <v>996</v>
      </c>
      <c r="F8" s="44">
        <v>333</v>
      </c>
      <c r="G8" s="44">
        <v>36</v>
      </c>
      <c r="H8" s="44">
        <v>0</v>
      </c>
      <c r="I8" s="41">
        <v>7282</v>
      </c>
      <c r="K8" s="94">
        <f aca="true" t="shared" si="0" ref="K8:K25">_xlfn.IFERROR(C8/C35-1,"")</f>
        <v>-0.22721268163804487</v>
      </c>
      <c r="L8" s="94">
        <f aca="true" t="shared" si="1" ref="L8:L25">_xlfn.IFERROR(D8/D35-1,"")</f>
        <v>-0.13300813008130086</v>
      </c>
      <c r="M8" s="94">
        <f aca="true" t="shared" si="2" ref="M8:M25">_xlfn.IFERROR(E8/E35-1,"")</f>
        <v>-0.07002801120448177</v>
      </c>
      <c r="N8" s="94">
        <f aca="true" t="shared" si="3" ref="N8:N25">_xlfn.IFERROR(F8/F35-1,"")</f>
        <v>0.18928571428571428</v>
      </c>
      <c r="O8" s="94">
        <f aca="true" t="shared" si="4" ref="O8:O25">_xlfn.IFERROR(G8/G35-1,"")</f>
        <v>0.3846153846153846</v>
      </c>
      <c r="P8" s="94">
        <f aca="true" t="shared" si="5" ref="P8:P25">_xlfn.IFERROR(H8/H35-1,"")</f>
      </c>
      <c r="Q8" s="95">
        <f aca="true" t="shared" si="6" ref="Q8:Q26">_xlfn.IFERROR(I8/I35-1,"")</f>
        <v>-0.12095605987445679</v>
      </c>
    </row>
    <row r="9" spans="2:17" ht="15.75" customHeight="1">
      <c r="B9" s="38" t="s">
        <v>219</v>
      </c>
      <c r="C9" s="44">
        <v>265</v>
      </c>
      <c r="D9" s="44">
        <v>63</v>
      </c>
      <c r="E9" s="44">
        <v>18</v>
      </c>
      <c r="F9" s="44">
        <v>171</v>
      </c>
      <c r="G9" s="44">
        <v>94</v>
      </c>
      <c r="H9" s="44">
        <v>-611</v>
      </c>
      <c r="I9" s="41">
        <v>0</v>
      </c>
      <c r="K9" s="94">
        <f t="shared" si="0"/>
        <v>-0.49330783938814526</v>
      </c>
      <c r="L9" s="94">
        <f t="shared" si="1"/>
        <v>0.8529411764705883</v>
      </c>
      <c r="M9" s="94">
        <f t="shared" si="2"/>
        <v>0.3846153846153846</v>
      </c>
      <c r="N9" s="94">
        <f t="shared" si="3"/>
        <v>-0.0393258426966292</v>
      </c>
      <c r="O9" s="94">
        <f t="shared" si="4"/>
        <v>0.09302325581395343</v>
      </c>
      <c r="P9" s="94">
        <f t="shared" si="5"/>
        <v>-0.2673860911270983</v>
      </c>
      <c r="Q9" s="95">
        <f t="shared" si="6"/>
      </c>
    </row>
    <row r="10" spans="2:17" ht="15.75" customHeight="1" thickBot="1">
      <c r="B10" s="75" t="s">
        <v>220</v>
      </c>
      <c r="C10" s="78">
        <v>850</v>
      </c>
      <c r="D10" s="78">
        <v>5395</v>
      </c>
      <c r="E10" s="78">
        <v>1014</v>
      </c>
      <c r="F10" s="78">
        <v>504</v>
      </c>
      <c r="G10" s="78">
        <v>130</v>
      </c>
      <c r="H10" s="78">
        <v>-611</v>
      </c>
      <c r="I10" s="76">
        <v>7282</v>
      </c>
      <c r="J10" s="205"/>
      <c r="K10" s="164">
        <f t="shared" si="0"/>
        <v>-0.3359375</v>
      </c>
      <c r="L10" s="164">
        <f t="shared" si="1"/>
        <v>-0.12758732212160417</v>
      </c>
      <c r="M10" s="164">
        <f t="shared" si="2"/>
        <v>-0.06457564575645758</v>
      </c>
      <c r="N10" s="164">
        <f t="shared" si="3"/>
        <v>0.10043668122270732</v>
      </c>
      <c r="O10" s="164">
        <f t="shared" si="4"/>
        <v>0.1607142857142858</v>
      </c>
      <c r="P10" s="164">
        <f t="shared" si="5"/>
        <v>-0.2673860911270983</v>
      </c>
      <c r="Q10" s="165">
        <f t="shared" si="6"/>
        <v>-0.12095605987445679</v>
      </c>
    </row>
    <row r="11" spans="2:17" ht="15.75" customHeight="1">
      <c r="B11" s="38" t="s">
        <v>79</v>
      </c>
      <c r="C11" s="158">
        <v>-321</v>
      </c>
      <c r="D11" s="158">
        <v>-59</v>
      </c>
      <c r="E11" s="44">
        <v>-267</v>
      </c>
      <c r="F11" s="44">
        <v>-164</v>
      </c>
      <c r="G11" s="44">
        <v>-14</v>
      </c>
      <c r="H11" s="44">
        <v>0</v>
      </c>
      <c r="I11" s="41">
        <v>-825</v>
      </c>
      <c r="J11" s="225"/>
      <c r="K11" s="94">
        <f t="shared" si="0"/>
        <v>0.22706422018348604</v>
      </c>
      <c r="L11" s="94">
        <f t="shared" si="1"/>
        <v>0.19312436804853372</v>
      </c>
      <c r="M11" s="94">
        <f t="shared" si="2"/>
        <v>0.06800000000000006</v>
      </c>
      <c r="N11" s="94">
        <f t="shared" si="3"/>
        <v>0.6399999999999999</v>
      </c>
      <c r="O11" s="94">
        <f t="shared" si="4"/>
        <v>-0.1358024691358024</v>
      </c>
      <c r="P11" s="94">
        <f t="shared" si="5"/>
      </c>
      <c r="Q11" s="95">
        <f t="shared" si="6"/>
        <v>0.21861152141802065</v>
      </c>
    </row>
    <row r="12" spans="2:17" ht="15.75" customHeight="1">
      <c r="B12" s="38" t="s">
        <v>221</v>
      </c>
      <c r="C12" s="158">
        <v>-45</v>
      </c>
      <c r="D12" s="158">
        <v>1286</v>
      </c>
      <c r="E12" s="44">
        <v>-17</v>
      </c>
      <c r="F12" s="44">
        <v>-221</v>
      </c>
      <c r="G12" s="44">
        <v>-6</v>
      </c>
      <c r="H12" s="44">
        <v>483</v>
      </c>
      <c r="I12" s="41">
        <v>1480</v>
      </c>
      <c r="J12" s="225"/>
      <c r="K12" s="94">
        <f t="shared" si="0"/>
        <v>-0.3171471927162368</v>
      </c>
      <c r="L12" s="94">
        <f t="shared" si="1"/>
        <v>-1.215129311786945</v>
      </c>
      <c r="M12" s="94">
        <f t="shared" si="2"/>
        <v>-1.3333333333333333</v>
      </c>
      <c r="N12" s="94">
        <f t="shared" si="3"/>
        <v>0.11055276381909551</v>
      </c>
      <c r="O12" s="94">
        <f t="shared" si="4"/>
        <v>-0.09090909090909083</v>
      </c>
      <c r="P12" s="94">
        <f t="shared" si="5"/>
        <v>-0.33342533811758246</v>
      </c>
      <c r="Q12" s="95">
        <f t="shared" si="6"/>
        <v>-1.270383835431244</v>
      </c>
    </row>
    <row r="13" spans="2:35" ht="15.75" customHeight="1">
      <c r="B13" s="38" t="s">
        <v>222</v>
      </c>
      <c r="C13" s="158">
        <v>-232</v>
      </c>
      <c r="D13" s="158">
        <v>-102</v>
      </c>
      <c r="E13" s="44">
        <v>-338</v>
      </c>
      <c r="F13" s="44">
        <v>-57</v>
      </c>
      <c r="G13" s="44">
        <v>-72</v>
      </c>
      <c r="H13" s="44">
        <v>0</v>
      </c>
      <c r="I13" s="41">
        <v>-801</v>
      </c>
      <c r="J13" s="225"/>
      <c r="K13" s="94">
        <f t="shared" si="0"/>
        <v>0.05887722501141024</v>
      </c>
      <c r="L13" s="94">
        <f t="shared" si="1"/>
        <v>0.21645796064400713</v>
      </c>
      <c r="M13" s="94">
        <f t="shared" si="2"/>
        <v>-0.17821541453926582</v>
      </c>
      <c r="N13" s="94">
        <f t="shared" si="3"/>
        <v>0.017857142857142794</v>
      </c>
      <c r="O13" s="94">
        <f t="shared" si="4"/>
        <v>0.11455108359133126</v>
      </c>
      <c r="P13" s="94">
        <f t="shared" si="5"/>
        <v>-1</v>
      </c>
      <c r="Q13" s="95">
        <f t="shared" si="6"/>
        <v>-0.039395574743658957</v>
      </c>
      <c r="R13" s="201"/>
      <c r="S13" s="201"/>
      <c r="T13" s="201"/>
      <c r="U13" s="201"/>
      <c r="V13" s="201"/>
      <c r="AI13" s="201"/>
    </row>
    <row r="14" spans="2:35" ht="15.75" customHeight="1">
      <c r="B14" s="38" t="s">
        <v>223</v>
      </c>
      <c r="C14" s="44">
        <v>-139.92</v>
      </c>
      <c r="D14" s="44">
        <v>-198.69</v>
      </c>
      <c r="E14" s="44">
        <v>-53.98</v>
      </c>
      <c r="F14" s="44">
        <v>-50.44</v>
      </c>
      <c r="G14" s="44">
        <v>-58.17</v>
      </c>
      <c r="H14" s="44">
        <v>60.72</v>
      </c>
      <c r="I14" s="41">
        <v>-440</v>
      </c>
      <c r="J14" s="225"/>
      <c r="K14" s="94">
        <f t="shared" si="0"/>
        <v>-0.12385723231058232</v>
      </c>
      <c r="L14" s="94">
        <f t="shared" si="1"/>
        <v>0.06251336898395721</v>
      </c>
      <c r="M14" s="94">
        <f t="shared" si="2"/>
        <v>-0.00405904059040596</v>
      </c>
      <c r="N14" s="94">
        <f t="shared" si="3"/>
        <v>0.050833333333333286</v>
      </c>
      <c r="O14" s="94">
        <f t="shared" si="4"/>
        <v>0.21694560669456076</v>
      </c>
      <c r="P14" s="94">
        <f t="shared" si="5"/>
        <v>0.09208633093525131</v>
      </c>
      <c r="Q14" s="95">
        <f t="shared" si="6"/>
        <v>-0.0024937655860348684</v>
      </c>
      <c r="AI14" s="201"/>
    </row>
    <row r="15" spans="2:35" ht="15.75" customHeight="1">
      <c r="B15" s="38" t="s">
        <v>72</v>
      </c>
      <c r="C15" s="44">
        <v>-55</v>
      </c>
      <c r="D15" s="44">
        <v>-41</v>
      </c>
      <c r="E15" s="44">
        <v>-165</v>
      </c>
      <c r="F15" s="44">
        <v>0</v>
      </c>
      <c r="G15" s="44">
        <v>0</v>
      </c>
      <c r="H15" s="46">
        <v>1</v>
      </c>
      <c r="I15" s="41">
        <v>-260</v>
      </c>
      <c r="J15" s="225"/>
      <c r="K15" s="94">
        <f t="shared" si="0"/>
        <v>0.0036496350364965124</v>
      </c>
      <c r="L15" s="94">
        <f t="shared" si="1"/>
        <v>-0.014423076923076983</v>
      </c>
      <c r="M15" s="94">
        <f t="shared" si="2"/>
        <v>0.024844720496894457</v>
      </c>
      <c r="N15" s="94">
        <f t="shared" si="3"/>
      </c>
      <c r="O15" s="94">
        <f t="shared" si="4"/>
      </c>
      <c r="P15" s="94">
        <f t="shared" si="5"/>
      </c>
      <c r="Q15" s="95">
        <f t="shared" si="6"/>
        <v>0.010101010101010166</v>
      </c>
      <c r="AI15" s="201"/>
    </row>
    <row r="16" spans="2:35" ht="15.75" customHeight="1">
      <c r="B16" s="38" t="s">
        <v>77</v>
      </c>
      <c r="C16" s="44">
        <v>-155</v>
      </c>
      <c r="D16" s="44">
        <v>0</v>
      </c>
      <c r="E16" s="44">
        <v>-3</v>
      </c>
      <c r="F16" s="44">
        <v>0</v>
      </c>
      <c r="G16" s="44">
        <v>0</v>
      </c>
      <c r="H16" s="46">
        <v>0</v>
      </c>
      <c r="I16" s="41">
        <v>-158</v>
      </c>
      <c r="J16" s="225"/>
      <c r="K16" s="94">
        <f t="shared" si="0"/>
        <v>-0.2860432980193459</v>
      </c>
      <c r="L16" s="94">
        <f t="shared" si="1"/>
        <v>-1</v>
      </c>
      <c r="M16" s="94">
        <f t="shared" si="2"/>
        <v>-1.8219178082191783</v>
      </c>
      <c r="N16" s="94">
        <f t="shared" si="3"/>
      </c>
      <c r="O16" s="94">
        <f t="shared" si="4"/>
        <v>-1</v>
      </c>
      <c r="P16" s="94">
        <f t="shared" si="5"/>
      </c>
      <c r="Q16" s="95">
        <f t="shared" si="6"/>
        <v>-0.3716444621197057</v>
      </c>
      <c r="R16" s="201"/>
      <c r="S16" s="201"/>
      <c r="T16" s="201"/>
      <c r="U16" s="201"/>
      <c r="V16" s="201"/>
      <c r="AI16" s="201"/>
    </row>
    <row r="17" spans="2:35" ht="15.75" customHeight="1">
      <c r="B17" s="38" t="s">
        <v>224</v>
      </c>
      <c r="C17" s="44">
        <v>130</v>
      </c>
      <c r="D17" s="44">
        <v>4</v>
      </c>
      <c r="E17" s="44">
        <v>69</v>
      </c>
      <c r="F17" s="44">
        <v>0</v>
      </c>
      <c r="G17" s="44">
        <v>8</v>
      </c>
      <c r="H17" s="44">
        <v>12</v>
      </c>
      <c r="I17" s="41">
        <v>223</v>
      </c>
      <c r="J17" s="225"/>
      <c r="K17" s="94">
        <f t="shared" si="0"/>
        <v>0.00853374709076804</v>
      </c>
      <c r="L17" s="94">
        <f t="shared" si="1"/>
        <v>-0.09090909090909094</v>
      </c>
      <c r="M17" s="94">
        <f t="shared" si="2"/>
        <v>-0.11764705882352944</v>
      </c>
      <c r="N17" s="94">
        <f t="shared" si="3"/>
      </c>
      <c r="O17" s="94">
        <f t="shared" si="4"/>
        <v>-0.09090909090909094</v>
      </c>
      <c r="P17" s="94">
        <f t="shared" si="5"/>
        <v>-0.5312499999999999</v>
      </c>
      <c r="Q17" s="95">
        <f t="shared" si="6"/>
        <v>-0.09312728751525012</v>
      </c>
      <c r="AI17" s="201"/>
    </row>
    <row r="18" spans="2:35" ht="15.75" customHeight="1">
      <c r="B18" s="38" t="s">
        <v>225</v>
      </c>
      <c r="C18" s="44">
        <v>-181.08</v>
      </c>
      <c r="D18" s="44">
        <v>302.69</v>
      </c>
      <c r="E18" s="44">
        <v>-101.02</v>
      </c>
      <c r="F18" s="44">
        <v>-58.56</v>
      </c>
      <c r="G18" s="44">
        <v>-48.83</v>
      </c>
      <c r="H18" s="44">
        <v>35.28</v>
      </c>
      <c r="I18" s="41">
        <v>-52</v>
      </c>
      <c r="J18" s="225"/>
      <c r="K18" s="94">
        <f t="shared" si="0"/>
        <v>-302.8</v>
      </c>
      <c r="L18" s="94">
        <f t="shared" si="1"/>
        <v>-6.12165820642978</v>
      </c>
      <c r="M18" s="94">
        <f t="shared" si="2"/>
        <v>0.020404040404040424</v>
      </c>
      <c r="N18" s="94">
        <f t="shared" si="3"/>
        <v>-0.3703225806451612</v>
      </c>
      <c r="O18" s="94">
        <f t="shared" si="4"/>
        <v>-0.3608638743455498</v>
      </c>
      <c r="P18" s="94">
        <f t="shared" si="5"/>
        <v>1.0875739644970444</v>
      </c>
      <c r="Q18" s="95">
        <f t="shared" si="6"/>
        <v>-0.832258064516129</v>
      </c>
      <c r="W18" s="4"/>
      <c r="X18" s="4"/>
      <c r="Y18" s="4"/>
      <c r="Z18" s="4"/>
      <c r="AA18" s="20"/>
      <c r="AB18" s="4"/>
      <c r="AC18" s="4"/>
      <c r="AD18" s="4"/>
      <c r="AE18" s="4"/>
      <c r="AF18" s="221"/>
      <c r="AG18" s="201"/>
      <c r="AH18" s="201"/>
      <c r="AI18" s="201"/>
    </row>
    <row r="19" spans="2:35" ht="15.75" customHeight="1" thickBot="1">
      <c r="B19" s="75" t="s">
        <v>226</v>
      </c>
      <c r="C19" s="311">
        <v>-999</v>
      </c>
      <c r="D19" s="311">
        <v>1192</v>
      </c>
      <c r="E19" s="78">
        <v>-876</v>
      </c>
      <c r="F19" s="78">
        <v>-551</v>
      </c>
      <c r="G19" s="78">
        <v>-191</v>
      </c>
      <c r="H19" s="78">
        <v>592</v>
      </c>
      <c r="I19" s="76">
        <v>-833</v>
      </c>
      <c r="J19" s="225"/>
      <c r="K19" s="164">
        <f t="shared" si="0"/>
        <v>0.1766784452296819</v>
      </c>
      <c r="L19" s="164">
        <f t="shared" si="1"/>
        <v>-1.186377552137244</v>
      </c>
      <c r="M19" s="164">
        <f t="shared" si="2"/>
        <v>0.039145907473309594</v>
      </c>
      <c r="N19" s="164">
        <f t="shared" si="3"/>
        <v>0.1108870967741935</v>
      </c>
      <c r="O19" s="164">
        <f t="shared" si="4"/>
        <v>-0.20083682008368198</v>
      </c>
      <c r="P19" s="164">
        <f t="shared" si="5"/>
        <v>-0.2815533980582524</v>
      </c>
      <c r="Q19" s="165">
        <f t="shared" si="6"/>
        <v>-0.8958619827478435</v>
      </c>
      <c r="R19" s="201"/>
      <c r="S19" s="201"/>
      <c r="T19" s="201"/>
      <c r="U19" s="201"/>
      <c r="V19" s="201"/>
      <c r="AH19" s="201"/>
      <c r="AI19" s="201"/>
    </row>
    <row r="20" spans="2:35" ht="15.75" customHeight="1" thickBot="1">
      <c r="B20" s="75" t="s">
        <v>78</v>
      </c>
      <c r="C20" s="78">
        <v>172</v>
      </c>
      <c r="D20" s="78">
        <v>6646</v>
      </c>
      <c r="E20" s="78">
        <v>405</v>
      </c>
      <c r="F20" s="78">
        <v>117</v>
      </c>
      <c r="G20" s="78">
        <v>-47</v>
      </c>
      <c r="H20" s="78">
        <v>-19</v>
      </c>
      <c r="I20" s="76">
        <v>7274</v>
      </c>
      <c r="K20" s="164">
        <f t="shared" si="0"/>
        <v>-0.7518037518037518</v>
      </c>
      <c r="L20" s="164">
        <f t="shared" si="1"/>
        <v>-42.02469135802469</v>
      </c>
      <c r="M20" s="164">
        <f t="shared" si="2"/>
        <v>-0.17515274949083504</v>
      </c>
      <c r="N20" s="164">
        <f t="shared" si="3"/>
        <v>0.9180327868852458</v>
      </c>
      <c r="O20" s="164">
        <f t="shared" si="4"/>
        <v>-0.5765765765765766</v>
      </c>
      <c r="P20" s="164">
        <f t="shared" si="5"/>
        <v>0.8999999999999999</v>
      </c>
      <c r="Q20" s="165">
        <f t="shared" si="6"/>
        <v>6.5613305613305615</v>
      </c>
      <c r="R20" s="201"/>
      <c r="S20" s="201"/>
      <c r="T20" s="201"/>
      <c r="U20" s="201"/>
      <c r="V20" s="201"/>
      <c r="AH20" s="201"/>
      <c r="AI20" s="201"/>
    </row>
    <row r="21" spans="2:35" ht="15.75" customHeight="1" thickBot="1">
      <c r="B21" s="75" t="s">
        <v>80</v>
      </c>
      <c r="C21" s="78">
        <v>-149</v>
      </c>
      <c r="D21" s="78">
        <v>6587</v>
      </c>
      <c r="E21" s="78">
        <v>138</v>
      </c>
      <c r="F21" s="78">
        <v>-47</v>
      </c>
      <c r="G21" s="78">
        <v>-61</v>
      </c>
      <c r="H21" s="78">
        <v>-19</v>
      </c>
      <c r="I21" s="76">
        <v>6449</v>
      </c>
      <c r="K21" s="164">
        <f t="shared" si="0"/>
        <v>-1.345707656612529</v>
      </c>
      <c r="L21" s="164">
        <f t="shared" si="1"/>
        <v>-32.21800947867298</v>
      </c>
      <c r="M21" s="164">
        <f t="shared" si="2"/>
        <v>-0.4273858921161826</v>
      </c>
      <c r="N21" s="164">
        <f t="shared" si="3"/>
        <v>0.20512820512820507</v>
      </c>
      <c r="O21" s="164">
        <f t="shared" si="4"/>
        <v>-0.5196850393700787</v>
      </c>
      <c r="P21" s="164">
        <f t="shared" si="5"/>
        <v>0.8999999999999999</v>
      </c>
      <c r="Q21" s="165">
        <f t="shared" si="6"/>
        <v>21.628070175438598</v>
      </c>
      <c r="AH21" s="201"/>
      <c r="AI21" s="201"/>
    </row>
    <row r="22" spans="2:35" ht="15.75" customHeight="1">
      <c r="B22" s="38" t="s">
        <v>227</v>
      </c>
      <c r="C22" s="46">
        <v>-218</v>
      </c>
      <c r="D22" s="44">
        <v>0</v>
      </c>
      <c r="E22" s="44">
        <v>0</v>
      </c>
      <c r="F22" s="44">
        <v>0</v>
      </c>
      <c r="G22" s="44">
        <v>1</v>
      </c>
      <c r="H22" s="44">
        <v>0</v>
      </c>
      <c r="I22" s="41">
        <v>-217</v>
      </c>
      <c r="K22" s="94">
        <f t="shared" si="0"/>
        <v>-13.11111111111111</v>
      </c>
      <c r="L22" s="94">
        <f t="shared" si="1"/>
      </c>
      <c r="M22" s="94">
        <f t="shared" si="2"/>
      </c>
      <c r="N22" s="94">
        <f t="shared" si="3"/>
      </c>
      <c r="O22" s="94">
        <f t="shared" si="4"/>
        <v>-1.25</v>
      </c>
      <c r="P22" s="94">
        <f t="shared" si="5"/>
      </c>
      <c r="Q22" s="95">
        <f t="shared" si="6"/>
        <v>-16.5</v>
      </c>
      <c r="R22" s="201"/>
      <c r="S22" s="201"/>
      <c r="T22" s="201"/>
      <c r="U22" s="201"/>
      <c r="V22" s="201"/>
      <c r="AI22" s="201"/>
    </row>
    <row r="23" spans="2:35" ht="15.75" customHeight="1">
      <c r="B23" s="38" t="s">
        <v>228</v>
      </c>
      <c r="C23" s="44">
        <v>-665</v>
      </c>
      <c r="D23" s="44">
        <v>-7</v>
      </c>
      <c r="E23" s="44">
        <v>-581</v>
      </c>
      <c r="F23" s="44">
        <v>-41</v>
      </c>
      <c r="G23" s="44">
        <v>-41</v>
      </c>
      <c r="H23" s="44">
        <v>-1</v>
      </c>
      <c r="I23" s="41">
        <v>-1336</v>
      </c>
      <c r="J23" s="220"/>
      <c r="K23" s="94">
        <f t="shared" si="0"/>
        <v>0.996996996996997</v>
      </c>
      <c r="L23" s="94">
        <f t="shared" si="1"/>
        <v>0.16666666666666674</v>
      </c>
      <c r="M23" s="94">
        <f t="shared" si="2"/>
        <v>-0.02842809364548493</v>
      </c>
      <c r="N23" s="94">
        <f t="shared" si="3"/>
        <v>-0.4810126582278481</v>
      </c>
      <c r="O23" s="94">
        <f t="shared" si="4"/>
        <v>0.5185185185185186</v>
      </c>
      <c r="P23" s="94">
        <f t="shared" si="5"/>
        <v>-1.0062111801242235</v>
      </c>
      <c r="Q23" s="95">
        <f t="shared" si="6"/>
        <v>0.5147392290249433</v>
      </c>
      <c r="R23" s="201"/>
      <c r="S23" s="201"/>
      <c r="T23" s="201"/>
      <c r="U23" s="201"/>
      <c r="V23" s="201"/>
      <c r="AI23" s="201"/>
    </row>
    <row r="24" spans="2:35" ht="15.75" customHeight="1">
      <c r="B24" s="149"/>
      <c r="E24" s="312"/>
      <c r="I24" s="204"/>
      <c r="J24" s="220"/>
      <c r="K24" s="94">
        <f t="shared" si="0"/>
      </c>
      <c r="L24" s="94">
        <f t="shared" si="1"/>
      </c>
      <c r="M24" s="94">
        <f t="shared" si="2"/>
      </c>
      <c r="N24" s="94">
        <f t="shared" si="3"/>
      </c>
      <c r="O24" s="94">
        <f t="shared" si="4"/>
      </c>
      <c r="P24" s="94">
        <f t="shared" si="5"/>
      </c>
      <c r="Q24" s="95">
        <f t="shared" si="6"/>
      </c>
      <c r="R24" s="201"/>
      <c r="S24" s="201"/>
      <c r="T24" s="201"/>
      <c r="U24" s="201"/>
      <c r="V24" s="201"/>
      <c r="AI24" s="201"/>
    </row>
    <row r="25" spans="2:35" ht="15.75" customHeight="1">
      <c r="B25" s="146" t="s">
        <v>282</v>
      </c>
      <c r="C25" s="202">
        <v>6676</v>
      </c>
      <c r="D25" s="202">
        <v>3038</v>
      </c>
      <c r="E25" s="202">
        <v>11553</v>
      </c>
      <c r="F25" s="202">
        <v>1853</v>
      </c>
      <c r="G25" s="202">
        <v>1714</v>
      </c>
      <c r="H25" s="202">
        <v>0</v>
      </c>
      <c r="I25" s="204">
        <v>24834</v>
      </c>
      <c r="J25" s="220"/>
      <c r="K25" s="94">
        <f t="shared" si="0"/>
        <v>-0.005659815311289895</v>
      </c>
      <c r="L25" s="94">
        <f t="shared" si="1"/>
        <v>-0.011711125569290881</v>
      </c>
      <c r="M25" s="94">
        <f t="shared" si="2"/>
        <v>-0.018269884432358885</v>
      </c>
      <c r="N25" s="94">
        <f t="shared" si="3"/>
        <v>0.006518196632265161</v>
      </c>
      <c r="O25" s="94">
        <f t="shared" si="4"/>
        <v>0.04257907542579065</v>
      </c>
      <c r="P25" s="94">
        <f t="shared" si="5"/>
      </c>
      <c r="Q25" s="95">
        <f t="shared" si="6"/>
        <v>-0.008266443033425164</v>
      </c>
      <c r="R25" s="201"/>
      <c r="S25" s="201"/>
      <c r="T25" s="201"/>
      <c r="U25" s="201"/>
      <c r="V25" s="201"/>
      <c r="AI25" s="201"/>
    </row>
    <row r="26" spans="2:35" ht="15.75" customHeight="1">
      <c r="B26" s="149"/>
      <c r="C26" s="202"/>
      <c r="D26" s="202"/>
      <c r="E26" s="202"/>
      <c r="F26" s="202"/>
      <c r="G26" s="202"/>
      <c r="H26" s="202"/>
      <c r="I26" s="202"/>
      <c r="J26" s="220"/>
      <c r="K26" s="202"/>
      <c r="L26" s="202"/>
      <c r="M26" s="202"/>
      <c r="N26" s="202"/>
      <c r="O26" s="202"/>
      <c r="P26" s="202"/>
      <c r="Q26" s="95">
        <f t="shared" si="6"/>
      </c>
      <c r="R26" s="201"/>
      <c r="S26" s="201"/>
      <c r="T26" s="201"/>
      <c r="U26" s="201"/>
      <c r="V26" s="201"/>
      <c r="AI26" s="201"/>
    </row>
    <row r="27" spans="2:35" ht="15.75" customHeight="1">
      <c r="B27" s="148"/>
      <c r="C27" s="201"/>
      <c r="D27" s="224"/>
      <c r="E27" s="201"/>
      <c r="F27" s="201"/>
      <c r="G27" s="201"/>
      <c r="H27" s="201"/>
      <c r="I27" s="201"/>
      <c r="K27" s="202"/>
      <c r="L27" s="202"/>
      <c r="M27" s="202"/>
      <c r="N27" s="202"/>
      <c r="O27" s="202"/>
      <c r="P27" s="202"/>
      <c r="Q27" s="204"/>
      <c r="R27" s="201"/>
      <c r="S27" s="201"/>
      <c r="T27" s="201"/>
      <c r="U27" s="201"/>
      <c r="V27" s="201"/>
      <c r="AI27" s="201"/>
    </row>
    <row r="28" spans="2:35" ht="15.75" customHeight="1">
      <c r="B28" s="148"/>
      <c r="C28" s="148"/>
      <c r="D28" s="148"/>
      <c r="E28" s="148"/>
      <c r="F28" s="148"/>
      <c r="G28" s="148"/>
      <c r="H28" s="148"/>
      <c r="I28" s="148"/>
      <c r="K28" s="202"/>
      <c r="L28" s="202"/>
      <c r="M28" s="202"/>
      <c r="N28" s="202"/>
      <c r="O28" s="202"/>
      <c r="P28" s="202"/>
      <c r="Q28" s="204"/>
      <c r="R28" s="201"/>
      <c r="S28" s="201"/>
      <c r="T28" s="201"/>
      <c r="U28" s="201"/>
      <c r="V28" s="201"/>
      <c r="AI28" s="201"/>
    </row>
    <row r="29" spans="2:35" s="199" customFormat="1" ht="15.75" customHeight="1">
      <c r="B29" s="219"/>
      <c r="C29" s="229"/>
      <c r="D29" s="229"/>
      <c r="E29" s="229"/>
      <c r="F29" s="229"/>
      <c r="G29" s="229"/>
      <c r="H29" s="229"/>
      <c r="I29" s="229"/>
      <c r="J29" s="198"/>
      <c r="K29" s="198"/>
      <c r="L29" s="198"/>
      <c r="M29" s="198"/>
      <c r="N29" s="198"/>
      <c r="O29" s="198"/>
      <c r="P29" s="198"/>
      <c r="Q29" s="204"/>
      <c r="R29" s="198"/>
      <c r="S29" s="198"/>
      <c r="T29" s="198"/>
      <c r="U29" s="198"/>
      <c r="V29" s="198"/>
      <c r="W29" s="198"/>
      <c r="X29" s="198"/>
      <c r="Y29" s="198"/>
      <c r="Z29" s="198"/>
      <c r="AA29" s="198"/>
      <c r="AB29" s="198"/>
      <c r="AC29" s="198"/>
      <c r="AD29" s="198"/>
      <c r="AE29" s="198"/>
      <c r="AF29" s="198"/>
      <c r="AG29" s="198"/>
      <c r="AH29" s="198"/>
      <c r="AI29" s="198"/>
    </row>
    <row r="30" spans="2:35" s="199" customFormat="1" ht="15.75" customHeight="1">
      <c r="B30" s="217"/>
      <c r="C30" s="218"/>
      <c r="D30" s="218"/>
      <c r="E30" s="218"/>
      <c r="F30" s="44"/>
      <c r="G30" s="218"/>
      <c r="H30" s="218"/>
      <c r="I30" s="218"/>
      <c r="J30" s="198"/>
      <c r="K30" s="198"/>
      <c r="L30" s="198"/>
      <c r="M30" s="198"/>
      <c r="N30" s="198"/>
      <c r="O30" s="198"/>
      <c r="P30" s="198"/>
      <c r="Q30" s="204"/>
      <c r="R30" s="198"/>
      <c r="S30" s="198"/>
      <c r="T30" s="198"/>
      <c r="U30" s="198"/>
      <c r="V30" s="198"/>
      <c r="W30" s="198"/>
      <c r="X30" s="198"/>
      <c r="Y30" s="198"/>
      <c r="Z30" s="198"/>
      <c r="AA30" s="198"/>
      <c r="AB30" s="198"/>
      <c r="AC30" s="198"/>
      <c r="AD30" s="198"/>
      <c r="AE30" s="198"/>
      <c r="AF30" s="198"/>
      <c r="AG30" s="198"/>
      <c r="AH30" s="198"/>
      <c r="AI30" s="198"/>
    </row>
    <row r="31" spans="2:35" s="199" customFormat="1" ht="75.75" customHeight="1">
      <c r="B31" s="70" t="s">
        <v>337</v>
      </c>
      <c r="C31" s="119" t="s">
        <v>58</v>
      </c>
      <c r="D31" s="119" t="s">
        <v>59</v>
      </c>
      <c r="E31" s="119" t="s">
        <v>60</v>
      </c>
      <c r="F31" s="119" t="s">
        <v>61</v>
      </c>
      <c r="G31" s="174" t="s">
        <v>62</v>
      </c>
      <c r="H31" s="174" t="s">
        <v>229</v>
      </c>
      <c r="I31" s="249" t="s">
        <v>191</v>
      </c>
      <c r="J31" s="119" t="s">
        <v>318</v>
      </c>
      <c r="K31" s="119" t="s">
        <v>58</v>
      </c>
      <c r="L31" s="119" t="s">
        <v>59</v>
      </c>
      <c r="M31" s="119" t="s">
        <v>60</v>
      </c>
      <c r="N31" s="119" t="s">
        <v>61</v>
      </c>
      <c r="O31" s="174" t="s">
        <v>62</v>
      </c>
      <c r="P31" s="174" t="s">
        <v>229</v>
      </c>
      <c r="Q31" s="249" t="s">
        <v>191</v>
      </c>
      <c r="R31" s="9"/>
      <c r="S31" s="9"/>
      <c r="T31" s="9"/>
      <c r="U31" s="198"/>
      <c r="V31" s="198"/>
      <c r="W31" s="198"/>
      <c r="X31" s="198"/>
      <c r="Y31" s="198"/>
      <c r="Z31" s="198"/>
      <c r="AA31" s="198"/>
      <c r="AB31" s="198"/>
      <c r="AC31" s="198"/>
      <c r="AD31" s="198"/>
      <c r="AE31" s="198"/>
      <c r="AF31" s="198"/>
      <c r="AG31" s="198"/>
      <c r="AH31" s="198"/>
      <c r="AI31" s="198"/>
    </row>
    <row r="32" spans="2:20" ht="13.5">
      <c r="B32" s="216"/>
      <c r="C32" s="214" t="s">
        <v>39</v>
      </c>
      <c r="D32" s="214" t="s">
        <v>39</v>
      </c>
      <c r="E32" s="214" t="s">
        <v>39</v>
      </c>
      <c r="F32" s="214" t="s">
        <v>39</v>
      </c>
      <c r="G32" s="214" t="s">
        <v>39</v>
      </c>
      <c r="H32" s="214" t="s">
        <v>39</v>
      </c>
      <c r="I32" s="250" t="s">
        <v>39</v>
      </c>
      <c r="J32" s="215"/>
      <c r="K32" s="214" t="s">
        <v>39</v>
      </c>
      <c r="L32" s="214" t="s">
        <v>39</v>
      </c>
      <c r="M32" s="214" t="s">
        <v>39</v>
      </c>
      <c r="N32" s="214" t="s">
        <v>39</v>
      </c>
      <c r="O32" s="214" t="s">
        <v>39</v>
      </c>
      <c r="P32" s="214" t="s">
        <v>39</v>
      </c>
      <c r="Q32" s="250" t="s">
        <v>39</v>
      </c>
      <c r="R32" s="4"/>
      <c r="S32" s="4"/>
      <c r="T32" s="4"/>
    </row>
    <row r="33" spans="2:20" ht="14.25" thickBot="1">
      <c r="B33" s="213"/>
      <c r="C33" s="213"/>
      <c r="D33" s="213"/>
      <c r="E33" s="213"/>
      <c r="F33" s="213"/>
      <c r="G33" s="213"/>
      <c r="H33" s="212"/>
      <c r="I33" s="211"/>
      <c r="K33" s="210"/>
      <c r="L33" s="210"/>
      <c r="M33" s="210"/>
      <c r="N33" s="210"/>
      <c r="O33" s="210"/>
      <c r="P33" s="210"/>
      <c r="Q33" s="209"/>
      <c r="R33" s="208">
        <f>_xlfn.IFERROR(G33/#REF!-1,"")</f>
      </c>
      <c r="S33" s="208">
        <f>_xlfn.IFERROR(H33/#REF!-1,"")</f>
      </c>
      <c r="T33" s="208">
        <f>_xlfn.IFERROR(K33/#REF!-1,"")</f>
      </c>
    </row>
    <row r="34" spans="2:17" ht="15.75" customHeight="1">
      <c r="B34" s="81" t="s">
        <v>217</v>
      </c>
      <c r="C34" s="202"/>
      <c r="D34" s="202"/>
      <c r="E34" s="202"/>
      <c r="F34" s="202"/>
      <c r="G34" s="202"/>
      <c r="H34" s="203"/>
      <c r="I34" s="206"/>
      <c r="J34" s="205"/>
      <c r="K34" s="198">
        <f aca="true" t="shared" si="7" ref="K34:P34">_xlfn.IFERROR(B34/B57-1,"")</f>
      </c>
      <c r="L34" s="198">
        <f t="shared" si="7"/>
      </c>
      <c r="M34" s="198">
        <f t="shared" si="7"/>
      </c>
      <c r="N34" s="198">
        <f t="shared" si="7"/>
      </c>
      <c r="O34" s="198">
        <f t="shared" si="7"/>
      </c>
      <c r="P34" s="198">
        <f t="shared" si="7"/>
      </c>
      <c r="Q34" s="204"/>
    </row>
    <row r="35" spans="2:17" ht="15.75" customHeight="1">
      <c r="B35" s="38" t="s">
        <v>218</v>
      </c>
      <c r="C35" s="44">
        <v>757</v>
      </c>
      <c r="D35" s="44">
        <v>6150</v>
      </c>
      <c r="E35" s="44">
        <v>1071</v>
      </c>
      <c r="F35" s="44">
        <v>280</v>
      </c>
      <c r="G35" s="44">
        <v>26</v>
      </c>
      <c r="H35" s="44">
        <v>0</v>
      </c>
      <c r="I35" s="41">
        <v>8284</v>
      </c>
      <c r="J35" s="205"/>
      <c r="K35" s="96">
        <f aca="true" t="shared" si="8" ref="K35:K52">C8-C35</f>
        <v>-172</v>
      </c>
      <c r="L35" s="96">
        <f aca="true" t="shared" si="9" ref="L35:L52">D8-D35</f>
        <v>-818</v>
      </c>
      <c r="M35" s="96">
        <f aca="true" t="shared" si="10" ref="M35:M52">E8-E35</f>
        <v>-75</v>
      </c>
      <c r="N35" s="96">
        <f aca="true" t="shared" si="11" ref="N35:N52">F8-F35</f>
        <v>53</v>
      </c>
      <c r="O35" s="96">
        <f aca="true" t="shared" si="12" ref="O35:O52">G8-G35</f>
        <v>10</v>
      </c>
      <c r="P35" s="96">
        <f aca="true" t="shared" si="13" ref="P35:P52">H8-H35</f>
        <v>0</v>
      </c>
      <c r="Q35" s="97">
        <f aca="true" t="shared" si="14" ref="Q35:Q52">I8-I35</f>
        <v>-1002</v>
      </c>
    </row>
    <row r="36" spans="2:17" ht="15.75" customHeight="1">
      <c r="B36" s="38" t="s">
        <v>219</v>
      </c>
      <c r="C36" s="44">
        <v>523</v>
      </c>
      <c r="D36" s="44">
        <v>34</v>
      </c>
      <c r="E36" s="44">
        <v>13</v>
      </c>
      <c r="F36" s="44">
        <v>178</v>
      </c>
      <c r="G36" s="44">
        <v>86</v>
      </c>
      <c r="H36" s="44">
        <v>-834</v>
      </c>
      <c r="I36" s="41">
        <v>0</v>
      </c>
      <c r="J36" s="205"/>
      <c r="K36" s="96">
        <f t="shared" si="8"/>
        <v>-258</v>
      </c>
      <c r="L36" s="96">
        <f t="shared" si="9"/>
        <v>29</v>
      </c>
      <c r="M36" s="96">
        <f t="shared" si="10"/>
        <v>5</v>
      </c>
      <c r="N36" s="96">
        <f t="shared" si="11"/>
        <v>-7</v>
      </c>
      <c r="O36" s="96">
        <f t="shared" si="12"/>
        <v>8</v>
      </c>
      <c r="P36" s="96">
        <f t="shared" si="13"/>
        <v>223</v>
      </c>
      <c r="Q36" s="97">
        <f t="shared" si="14"/>
        <v>0</v>
      </c>
    </row>
    <row r="37" spans="2:17" ht="15.75" customHeight="1" thickBot="1">
      <c r="B37" s="75" t="s">
        <v>220</v>
      </c>
      <c r="C37" s="78">
        <v>1280</v>
      </c>
      <c r="D37" s="78">
        <v>6184</v>
      </c>
      <c r="E37" s="78">
        <v>1084</v>
      </c>
      <c r="F37" s="78">
        <v>458</v>
      </c>
      <c r="G37" s="78">
        <v>112</v>
      </c>
      <c r="H37" s="78">
        <v>-834</v>
      </c>
      <c r="I37" s="76">
        <v>8284</v>
      </c>
      <c r="J37" s="205"/>
      <c r="K37" s="181">
        <f t="shared" si="8"/>
        <v>-430</v>
      </c>
      <c r="L37" s="181">
        <f t="shared" si="9"/>
        <v>-789</v>
      </c>
      <c r="M37" s="181">
        <f t="shared" si="10"/>
        <v>-70</v>
      </c>
      <c r="N37" s="181">
        <f t="shared" si="11"/>
        <v>46</v>
      </c>
      <c r="O37" s="181">
        <f t="shared" si="12"/>
        <v>18</v>
      </c>
      <c r="P37" s="181">
        <f t="shared" si="13"/>
        <v>223</v>
      </c>
      <c r="Q37" s="182">
        <f t="shared" si="14"/>
        <v>-1002</v>
      </c>
    </row>
    <row r="38" spans="2:17" ht="15.75" customHeight="1">
      <c r="B38" s="38" t="s">
        <v>79</v>
      </c>
      <c r="C38" s="44">
        <v>-261.6</v>
      </c>
      <c r="D38" s="44">
        <v>-49.45</v>
      </c>
      <c r="E38" s="44">
        <v>-250</v>
      </c>
      <c r="F38" s="44">
        <v>-100</v>
      </c>
      <c r="G38" s="44">
        <v>-16.2</v>
      </c>
      <c r="H38" s="44">
        <v>0</v>
      </c>
      <c r="I38" s="41">
        <v>-677</v>
      </c>
      <c r="J38" s="205"/>
      <c r="K38" s="96">
        <f t="shared" si="8"/>
        <v>-59.39999999999998</v>
      </c>
      <c r="L38" s="96">
        <f t="shared" si="9"/>
        <v>-9.549999999999997</v>
      </c>
      <c r="M38" s="96">
        <f t="shared" si="10"/>
        <v>-17</v>
      </c>
      <c r="N38" s="96">
        <f t="shared" si="11"/>
        <v>-64</v>
      </c>
      <c r="O38" s="96">
        <f t="shared" si="12"/>
        <v>2.1999999999999993</v>
      </c>
      <c r="P38" s="96">
        <f t="shared" si="13"/>
        <v>0</v>
      </c>
      <c r="Q38" s="97">
        <f t="shared" si="14"/>
        <v>-148</v>
      </c>
    </row>
    <row r="39" spans="2:17" ht="15.75" customHeight="1">
      <c r="B39" s="38" t="s">
        <v>221</v>
      </c>
      <c r="C39" s="44">
        <v>-65.9</v>
      </c>
      <c r="D39" s="44">
        <v>-5977.799999999999</v>
      </c>
      <c r="E39" s="44">
        <v>51</v>
      </c>
      <c r="F39" s="44">
        <v>-199</v>
      </c>
      <c r="G39" s="44">
        <v>-6.6</v>
      </c>
      <c r="H39" s="44">
        <v>724.6000000000004</v>
      </c>
      <c r="I39" s="41">
        <v>-5473.699999999999</v>
      </c>
      <c r="J39" s="205"/>
      <c r="K39" s="96">
        <f t="shared" si="8"/>
        <v>20.900000000000006</v>
      </c>
      <c r="L39" s="96">
        <f t="shared" si="9"/>
        <v>7263.799999999999</v>
      </c>
      <c r="M39" s="96">
        <f t="shared" si="10"/>
        <v>-68</v>
      </c>
      <c r="N39" s="96">
        <f t="shared" si="11"/>
        <v>-22</v>
      </c>
      <c r="O39" s="96">
        <f t="shared" si="12"/>
        <v>0.5999999999999996</v>
      </c>
      <c r="P39" s="96">
        <f t="shared" si="13"/>
        <v>-241.60000000000036</v>
      </c>
      <c r="Q39" s="97">
        <f t="shared" si="14"/>
        <v>6953.699999999999</v>
      </c>
    </row>
    <row r="40" spans="2:17" ht="15.75" customHeight="1">
      <c r="B40" s="38" t="s">
        <v>222</v>
      </c>
      <c r="C40" s="44">
        <v>-219.1</v>
      </c>
      <c r="D40" s="44">
        <v>-83.85</v>
      </c>
      <c r="E40" s="44">
        <v>-411.3</v>
      </c>
      <c r="F40" s="44">
        <v>-56</v>
      </c>
      <c r="G40" s="44">
        <v>-64.6</v>
      </c>
      <c r="H40" s="44">
        <v>1</v>
      </c>
      <c r="I40" s="41">
        <v>-833.85</v>
      </c>
      <c r="J40" s="205"/>
      <c r="K40" s="96">
        <f t="shared" si="8"/>
        <v>-12.900000000000006</v>
      </c>
      <c r="L40" s="96">
        <f t="shared" si="9"/>
        <v>-18.150000000000006</v>
      </c>
      <c r="M40" s="96">
        <f t="shared" si="10"/>
        <v>73.30000000000001</v>
      </c>
      <c r="N40" s="96">
        <f t="shared" si="11"/>
        <v>-1</v>
      </c>
      <c r="O40" s="96">
        <f t="shared" si="12"/>
        <v>-7.400000000000006</v>
      </c>
      <c r="P40" s="96">
        <f t="shared" si="13"/>
        <v>-1</v>
      </c>
      <c r="Q40" s="97">
        <f t="shared" si="14"/>
        <v>32.85000000000002</v>
      </c>
    </row>
    <row r="41" spans="2:17" ht="15.75" customHeight="1">
      <c r="B41" s="38" t="s">
        <v>223</v>
      </c>
      <c r="C41" s="44">
        <v>-159.7</v>
      </c>
      <c r="D41" s="44">
        <v>-187</v>
      </c>
      <c r="E41" s="44">
        <v>-54.2</v>
      </c>
      <c r="F41" s="44">
        <v>-48</v>
      </c>
      <c r="G41" s="44">
        <v>-47.8</v>
      </c>
      <c r="H41" s="44">
        <v>55.60000000000002</v>
      </c>
      <c r="I41" s="41">
        <v>-441.09999999999997</v>
      </c>
      <c r="J41" s="205"/>
      <c r="K41" s="96">
        <f t="shared" si="8"/>
        <v>19.78</v>
      </c>
      <c r="L41" s="96">
        <f t="shared" si="9"/>
        <v>-11.689999999999998</v>
      </c>
      <c r="M41" s="96">
        <f t="shared" si="10"/>
        <v>0.22000000000000597</v>
      </c>
      <c r="N41" s="96">
        <f t="shared" si="11"/>
        <v>-2.4399999999999977</v>
      </c>
      <c r="O41" s="96">
        <f t="shared" si="12"/>
        <v>-10.370000000000005</v>
      </c>
      <c r="P41" s="96">
        <f t="shared" si="13"/>
        <v>5.119999999999976</v>
      </c>
      <c r="Q41" s="97">
        <f t="shared" si="14"/>
        <v>1.099999999999966</v>
      </c>
    </row>
    <row r="42" spans="2:17" ht="15.75" customHeight="1">
      <c r="B42" s="38" t="s">
        <v>72</v>
      </c>
      <c r="C42" s="44">
        <v>-54.8</v>
      </c>
      <c r="D42" s="44">
        <v>-41.6</v>
      </c>
      <c r="E42" s="44">
        <v>-161</v>
      </c>
      <c r="F42" s="44">
        <v>0</v>
      </c>
      <c r="G42" s="44">
        <v>0</v>
      </c>
      <c r="H42" s="46">
        <v>0</v>
      </c>
      <c r="I42" s="41">
        <v>-257.4</v>
      </c>
      <c r="J42" s="205"/>
      <c r="K42" s="96">
        <f t="shared" si="8"/>
        <v>-0.20000000000000284</v>
      </c>
      <c r="L42" s="96">
        <f t="shared" si="9"/>
        <v>0.6000000000000014</v>
      </c>
      <c r="M42" s="96">
        <f t="shared" si="10"/>
        <v>-4</v>
      </c>
      <c r="N42" s="96">
        <f t="shared" si="11"/>
        <v>0</v>
      </c>
      <c r="O42" s="96">
        <f t="shared" si="12"/>
        <v>0</v>
      </c>
      <c r="P42" s="253" t="s">
        <v>22</v>
      </c>
      <c r="Q42" s="97">
        <f t="shared" si="14"/>
        <v>-2.6000000000000227</v>
      </c>
    </row>
    <row r="43" spans="2:35" ht="15.75" customHeight="1">
      <c r="B43" s="38" t="s">
        <v>77</v>
      </c>
      <c r="C43" s="44">
        <v>-217.1</v>
      </c>
      <c r="D43" s="44">
        <v>-2</v>
      </c>
      <c r="E43" s="44">
        <v>3.65</v>
      </c>
      <c r="F43" s="44">
        <v>0</v>
      </c>
      <c r="G43" s="44">
        <v>-36</v>
      </c>
      <c r="H43" s="46">
        <v>0</v>
      </c>
      <c r="I43" s="41">
        <v>-251.45</v>
      </c>
      <c r="J43" s="205"/>
      <c r="K43" s="96">
        <f t="shared" si="8"/>
        <v>62.099999999999994</v>
      </c>
      <c r="L43" s="96">
        <f t="shared" si="9"/>
        <v>2</v>
      </c>
      <c r="M43" s="96">
        <f t="shared" si="10"/>
        <v>-6.65</v>
      </c>
      <c r="N43" s="96">
        <f t="shared" si="11"/>
        <v>0</v>
      </c>
      <c r="O43" s="96">
        <f t="shared" si="12"/>
        <v>36</v>
      </c>
      <c r="P43" s="253" t="s">
        <v>22</v>
      </c>
      <c r="Q43" s="97">
        <f t="shared" si="14"/>
        <v>93.44999999999999</v>
      </c>
      <c r="R43" s="201"/>
      <c r="S43" s="201"/>
      <c r="T43" s="201"/>
      <c r="U43" s="201"/>
      <c r="V43" s="201"/>
      <c r="AI43" s="201"/>
    </row>
    <row r="44" spans="2:17" ht="15.75" customHeight="1">
      <c r="B44" s="38" t="s">
        <v>224</v>
      </c>
      <c r="C44" s="44">
        <v>128.9</v>
      </c>
      <c r="D44" s="44">
        <v>4.4</v>
      </c>
      <c r="E44" s="44">
        <v>78.2</v>
      </c>
      <c r="F44" s="44">
        <v>0</v>
      </c>
      <c r="G44" s="44">
        <v>8.8</v>
      </c>
      <c r="H44" s="44">
        <v>25.599999999999994</v>
      </c>
      <c r="I44" s="41">
        <v>245.9</v>
      </c>
      <c r="J44" s="205"/>
      <c r="K44" s="96">
        <f t="shared" si="8"/>
        <v>1.0999999999999943</v>
      </c>
      <c r="L44" s="96">
        <f t="shared" si="9"/>
        <v>-0.40000000000000036</v>
      </c>
      <c r="M44" s="96">
        <f t="shared" si="10"/>
        <v>-9.200000000000003</v>
      </c>
      <c r="N44" s="96">
        <f t="shared" si="11"/>
        <v>0</v>
      </c>
      <c r="O44" s="96">
        <f t="shared" si="12"/>
        <v>-0.8000000000000007</v>
      </c>
      <c r="P44" s="96">
        <f t="shared" si="13"/>
        <v>-13.599999999999994</v>
      </c>
      <c r="Q44" s="97">
        <f t="shared" si="14"/>
        <v>-22.900000000000006</v>
      </c>
    </row>
    <row r="45" spans="2:17" ht="15.75" customHeight="1">
      <c r="B45" s="38" t="s">
        <v>225</v>
      </c>
      <c r="C45" s="44">
        <v>0.6</v>
      </c>
      <c r="D45" s="44">
        <v>-59.1</v>
      </c>
      <c r="E45" s="44">
        <v>-99</v>
      </c>
      <c r="F45" s="44">
        <v>-93</v>
      </c>
      <c r="G45" s="44">
        <v>-76.4</v>
      </c>
      <c r="H45" s="44">
        <v>16.899999999999977</v>
      </c>
      <c r="I45" s="41">
        <v>-310</v>
      </c>
      <c r="J45" s="205"/>
      <c r="K45" s="96">
        <f t="shared" si="8"/>
        <v>-181.68</v>
      </c>
      <c r="L45" s="96">
        <f t="shared" si="9"/>
        <v>361.79</v>
      </c>
      <c r="M45" s="96">
        <f t="shared" si="10"/>
        <v>-2.019999999999996</v>
      </c>
      <c r="N45" s="96">
        <f t="shared" si="11"/>
        <v>34.44</v>
      </c>
      <c r="O45" s="96">
        <f t="shared" si="12"/>
        <v>27.570000000000007</v>
      </c>
      <c r="P45" s="96">
        <f t="shared" si="13"/>
        <v>18.380000000000024</v>
      </c>
      <c r="Q45" s="97">
        <f t="shared" si="14"/>
        <v>258</v>
      </c>
    </row>
    <row r="46" spans="2:17" ht="15.75" customHeight="1" thickBot="1">
      <c r="B46" s="75" t="s">
        <v>226</v>
      </c>
      <c r="C46" s="78">
        <v>-849</v>
      </c>
      <c r="D46" s="78">
        <v>-6395.62</v>
      </c>
      <c r="E46" s="78">
        <v>-843</v>
      </c>
      <c r="F46" s="78">
        <v>-496</v>
      </c>
      <c r="G46" s="78">
        <v>-239</v>
      </c>
      <c r="H46" s="78">
        <v>824</v>
      </c>
      <c r="I46" s="76">
        <v>-7999</v>
      </c>
      <c r="J46" s="201"/>
      <c r="K46" s="181">
        <f t="shared" si="8"/>
        <v>-150</v>
      </c>
      <c r="L46" s="181">
        <f t="shared" si="9"/>
        <v>7587.62</v>
      </c>
      <c r="M46" s="181">
        <f t="shared" si="10"/>
        <v>-33</v>
      </c>
      <c r="N46" s="181">
        <f t="shared" si="11"/>
        <v>-55</v>
      </c>
      <c r="O46" s="181">
        <f t="shared" si="12"/>
        <v>48</v>
      </c>
      <c r="P46" s="181">
        <f t="shared" si="13"/>
        <v>-232</v>
      </c>
      <c r="Q46" s="182">
        <f t="shared" si="14"/>
        <v>7166</v>
      </c>
    </row>
    <row r="47" spans="2:17" ht="15.75" customHeight="1" thickBot="1">
      <c r="B47" s="75" t="s">
        <v>78</v>
      </c>
      <c r="C47" s="78">
        <v>693</v>
      </c>
      <c r="D47" s="78">
        <v>-162</v>
      </c>
      <c r="E47" s="78">
        <v>491</v>
      </c>
      <c r="F47" s="78">
        <v>61</v>
      </c>
      <c r="G47" s="78">
        <v>-111</v>
      </c>
      <c r="H47" s="78">
        <v>-10</v>
      </c>
      <c r="I47" s="76">
        <v>962</v>
      </c>
      <c r="K47" s="183">
        <f t="shared" si="8"/>
        <v>-521</v>
      </c>
      <c r="L47" s="183">
        <f t="shared" si="9"/>
        <v>6808</v>
      </c>
      <c r="M47" s="183">
        <f t="shared" si="10"/>
        <v>-86</v>
      </c>
      <c r="N47" s="183">
        <f t="shared" si="11"/>
        <v>56</v>
      </c>
      <c r="O47" s="183">
        <f t="shared" si="12"/>
        <v>64</v>
      </c>
      <c r="P47" s="183">
        <f t="shared" si="13"/>
        <v>-9</v>
      </c>
      <c r="Q47" s="184">
        <f t="shared" si="14"/>
        <v>6312</v>
      </c>
    </row>
    <row r="48" spans="2:17" ht="15.75" customHeight="1" thickBot="1">
      <c r="B48" s="75" t="s">
        <v>80</v>
      </c>
      <c r="C48" s="78">
        <v>431</v>
      </c>
      <c r="D48" s="78">
        <v>-211</v>
      </c>
      <c r="E48" s="78">
        <v>241</v>
      </c>
      <c r="F48" s="78">
        <v>-39</v>
      </c>
      <c r="G48" s="78">
        <v>-127</v>
      </c>
      <c r="H48" s="78">
        <v>-10</v>
      </c>
      <c r="I48" s="76">
        <v>285</v>
      </c>
      <c r="K48" s="183">
        <f t="shared" si="8"/>
        <v>-580</v>
      </c>
      <c r="L48" s="183">
        <f t="shared" si="9"/>
        <v>6798</v>
      </c>
      <c r="M48" s="183">
        <f t="shared" si="10"/>
        <v>-103</v>
      </c>
      <c r="N48" s="183">
        <f t="shared" si="11"/>
        <v>-8</v>
      </c>
      <c r="O48" s="183">
        <f t="shared" si="12"/>
        <v>66</v>
      </c>
      <c r="P48" s="183">
        <f t="shared" si="13"/>
        <v>-9</v>
      </c>
      <c r="Q48" s="184">
        <f t="shared" si="14"/>
        <v>6164</v>
      </c>
    </row>
    <row r="49" spans="2:35" ht="15.75" customHeight="1">
      <c r="B49" s="38" t="s">
        <v>227</v>
      </c>
      <c r="C49" s="46">
        <v>18</v>
      </c>
      <c r="D49" s="44">
        <v>0</v>
      </c>
      <c r="E49" s="44">
        <v>0</v>
      </c>
      <c r="F49" s="44">
        <v>0</v>
      </c>
      <c r="G49" s="44">
        <v>-4</v>
      </c>
      <c r="H49" s="44">
        <v>0</v>
      </c>
      <c r="I49" s="41">
        <v>14</v>
      </c>
      <c r="K49" s="96">
        <f>C22-C49</f>
        <v>-236</v>
      </c>
      <c r="L49" s="96">
        <f t="shared" si="9"/>
        <v>0</v>
      </c>
      <c r="M49" s="96">
        <f t="shared" si="10"/>
        <v>0</v>
      </c>
      <c r="N49" s="96">
        <f t="shared" si="11"/>
        <v>0</v>
      </c>
      <c r="O49" s="96">
        <f t="shared" si="12"/>
        <v>5</v>
      </c>
      <c r="P49" s="96">
        <f t="shared" si="13"/>
        <v>0</v>
      </c>
      <c r="Q49" s="97">
        <f t="shared" si="14"/>
        <v>-231</v>
      </c>
      <c r="R49" s="201"/>
      <c r="S49" s="201"/>
      <c r="T49" s="201"/>
      <c r="U49" s="201"/>
      <c r="V49" s="201"/>
      <c r="AI49" s="201"/>
    </row>
    <row r="50" spans="2:35" ht="15.75" customHeight="1">
      <c r="B50" s="38" t="s">
        <v>228</v>
      </c>
      <c r="C50" s="44">
        <v>-333</v>
      </c>
      <c r="D50" s="44">
        <v>-6</v>
      </c>
      <c r="E50" s="44">
        <v>-598</v>
      </c>
      <c r="F50" s="44">
        <v>-79</v>
      </c>
      <c r="G50" s="44">
        <v>-27</v>
      </c>
      <c r="H50" s="44">
        <v>161</v>
      </c>
      <c r="I50" s="41">
        <v>-882</v>
      </c>
      <c r="K50" s="96">
        <f t="shared" si="8"/>
        <v>-332</v>
      </c>
      <c r="L50" s="96">
        <f t="shared" si="9"/>
        <v>-1</v>
      </c>
      <c r="M50" s="96">
        <f t="shared" si="10"/>
        <v>17</v>
      </c>
      <c r="N50" s="96">
        <f t="shared" si="11"/>
        <v>38</v>
      </c>
      <c r="O50" s="96">
        <f t="shared" si="12"/>
        <v>-14</v>
      </c>
      <c r="P50" s="96">
        <f t="shared" si="13"/>
        <v>-162</v>
      </c>
      <c r="Q50" s="97">
        <f t="shared" si="14"/>
        <v>-454</v>
      </c>
      <c r="R50" s="201"/>
      <c r="S50" s="201"/>
      <c r="T50" s="201"/>
      <c r="U50" s="201"/>
      <c r="V50" s="201"/>
      <c r="AI50" s="201"/>
    </row>
    <row r="51" spans="2:35" ht="15.75" customHeight="1">
      <c r="B51" s="149"/>
      <c r="C51" s="119"/>
      <c r="D51" s="309"/>
      <c r="E51" s="313"/>
      <c r="F51" s="119"/>
      <c r="G51" s="174"/>
      <c r="H51" s="306"/>
      <c r="I51" s="307"/>
      <c r="K51" s="96">
        <f t="shared" si="8"/>
        <v>0</v>
      </c>
      <c r="L51" s="96">
        <f t="shared" si="9"/>
        <v>0</v>
      </c>
      <c r="M51" s="96">
        <f t="shared" si="10"/>
        <v>0</v>
      </c>
      <c r="N51" s="96">
        <f t="shared" si="11"/>
        <v>0</v>
      </c>
      <c r="O51" s="96">
        <f t="shared" si="12"/>
        <v>0</v>
      </c>
      <c r="P51" s="96">
        <f t="shared" si="13"/>
        <v>0</v>
      </c>
      <c r="Q51" s="97">
        <f t="shared" si="14"/>
        <v>0</v>
      </c>
      <c r="R51" s="201"/>
      <c r="S51" s="201"/>
      <c r="T51" s="201"/>
      <c r="U51" s="201"/>
      <c r="V51" s="201"/>
      <c r="AI51" s="201"/>
    </row>
    <row r="52" spans="2:35" ht="13.5">
      <c r="B52" s="146" t="s">
        <v>282</v>
      </c>
      <c r="C52" s="215">
        <v>6714</v>
      </c>
      <c r="D52" s="215">
        <v>3074</v>
      </c>
      <c r="E52" s="215">
        <v>11768</v>
      </c>
      <c r="F52" s="215">
        <v>1841</v>
      </c>
      <c r="G52" s="215">
        <v>1644</v>
      </c>
      <c r="H52" s="314">
        <v>0</v>
      </c>
      <c r="I52" s="315">
        <v>25041</v>
      </c>
      <c r="K52" s="96">
        <f t="shared" si="8"/>
        <v>-38</v>
      </c>
      <c r="L52" s="96">
        <f t="shared" si="9"/>
        <v>-36</v>
      </c>
      <c r="M52" s="96">
        <f t="shared" si="10"/>
        <v>-215</v>
      </c>
      <c r="N52" s="96">
        <f t="shared" si="11"/>
        <v>12</v>
      </c>
      <c r="O52" s="96">
        <f t="shared" si="12"/>
        <v>70</v>
      </c>
      <c r="P52" s="96">
        <f t="shared" si="13"/>
        <v>0</v>
      </c>
      <c r="Q52" s="97">
        <f t="shared" si="14"/>
        <v>-207</v>
      </c>
      <c r="R52" s="201"/>
      <c r="S52" s="201"/>
      <c r="T52" s="201"/>
      <c r="U52" s="201"/>
      <c r="V52" s="201"/>
      <c r="AI52" s="201"/>
    </row>
    <row r="53" spans="2:9" ht="13.5">
      <c r="B53" s="149"/>
      <c r="C53" s="202"/>
      <c r="D53" s="202"/>
      <c r="E53" s="202"/>
      <c r="F53" s="202"/>
      <c r="G53" s="202"/>
      <c r="H53" s="202"/>
      <c r="I53" s="203"/>
    </row>
    <row r="54" spans="2:6" ht="13.5">
      <c r="B54" s="148"/>
      <c r="D54" s="202"/>
      <c r="E54" s="202"/>
      <c r="F54" s="198"/>
    </row>
    <row r="55" spans="2:10" ht="13.5">
      <c r="B55" s="155" t="s">
        <v>302</v>
      </c>
      <c r="C55" s="148"/>
      <c r="D55" s="148"/>
      <c r="E55" s="148"/>
      <c r="F55" s="148"/>
      <c r="G55" s="148"/>
      <c r="H55" s="148"/>
      <c r="I55" s="148"/>
      <c r="J55" s="201"/>
    </row>
    <row r="56" spans="5:6" ht="13.5">
      <c r="E56" s="198"/>
      <c r="F56" s="198"/>
    </row>
    <row r="57" ht="15.75" customHeight="1"/>
    <row r="58" ht="13.5">
      <c r="B58" s="147"/>
    </row>
    <row r="61" ht="13.5">
      <c r="B61" s="200"/>
    </row>
    <row r="79" spans="2:6" ht="13.5">
      <c r="B79" s="200"/>
      <c r="E79" s="198"/>
      <c r="F79" s="198"/>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drawing r:id="rId1"/>
</worksheet>
</file>

<file path=xl/worksheets/sheet12.xml><?xml version="1.0" encoding="utf-8"?>
<worksheet xmlns="http://schemas.openxmlformats.org/spreadsheetml/2006/main" xmlns:r="http://schemas.openxmlformats.org/officeDocument/2006/relationships">
  <dimension ref="A1:AB43"/>
  <sheetViews>
    <sheetView showGridLines="0" zoomScale="90" zoomScaleNormal="90" zoomScalePageLayoutView="0" workbookViewId="0" topLeftCell="A1">
      <selection activeCell="C25" sqref="C25"/>
    </sheetView>
  </sheetViews>
  <sheetFormatPr defaultColWidth="9.140625" defaultRowHeight="12.75"/>
  <cols>
    <col min="1" max="1" width="1.28515625" style="120" customWidth="1"/>
    <col min="2" max="2" width="89.00390625" style="120" customWidth="1"/>
    <col min="3" max="10" width="20.7109375" style="120" customWidth="1"/>
    <col min="11" max="19" width="17.7109375" style="120" customWidth="1"/>
    <col min="20" max="24" width="17.7109375" style="120" hidden="1" customWidth="1"/>
    <col min="25" max="16384" width="9.140625" style="120" customWidth="1"/>
  </cols>
  <sheetData>
    <row r="1" spans="2:8" ht="23.25" customHeight="1">
      <c r="B1" s="293" t="s">
        <v>65</v>
      </c>
      <c r="C1" s="33"/>
      <c r="D1" s="33"/>
      <c r="E1" s="33"/>
      <c r="F1" s="33"/>
      <c r="G1" s="33"/>
      <c r="H1" s="33"/>
    </row>
    <row r="2" spans="2:10" ht="15.75" customHeight="1">
      <c r="B2" s="124"/>
      <c r="C2" s="124"/>
      <c r="D2" s="124"/>
      <c r="F2" s="125"/>
      <c r="G2" s="125"/>
      <c r="H2" s="125"/>
      <c r="I2" s="125"/>
      <c r="J2" s="125"/>
    </row>
    <row r="3" spans="2:6" ht="12.75">
      <c r="B3" s="126"/>
      <c r="C3" s="126"/>
      <c r="D3" s="126"/>
      <c r="F3" s="169"/>
    </row>
    <row r="4" spans="2:15" ht="75.75" customHeight="1">
      <c r="B4" s="70" t="s">
        <v>58</v>
      </c>
      <c r="C4" s="72" t="s">
        <v>310</v>
      </c>
      <c r="D4" s="108" t="s">
        <v>274</v>
      </c>
      <c r="E4" s="127"/>
      <c r="F4" s="108">
        <v>2019</v>
      </c>
      <c r="G4" s="108" t="s">
        <v>50</v>
      </c>
      <c r="H4" s="108" t="s">
        <v>48</v>
      </c>
      <c r="I4" s="72" t="s">
        <v>46</v>
      </c>
      <c r="J4" s="108" t="s">
        <v>43</v>
      </c>
      <c r="K4" s="127"/>
      <c r="L4" s="127"/>
      <c r="M4" s="127"/>
      <c r="N4" s="127"/>
      <c r="O4" s="127"/>
    </row>
    <row r="5" spans="2:15" ht="12" customHeight="1">
      <c r="B5" s="68"/>
      <c r="C5" s="171" t="s">
        <v>39</v>
      </c>
      <c r="D5" s="98" t="s">
        <v>39</v>
      </c>
      <c r="E5" s="127"/>
      <c r="F5" s="98" t="s">
        <v>39</v>
      </c>
      <c r="G5" s="98" t="s">
        <v>39</v>
      </c>
      <c r="H5" s="98" t="s">
        <v>39</v>
      </c>
      <c r="I5" s="171" t="s">
        <v>39</v>
      </c>
      <c r="J5" s="98" t="s">
        <v>39</v>
      </c>
      <c r="K5" s="127"/>
      <c r="L5" s="127"/>
      <c r="M5" s="127"/>
      <c r="N5" s="127"/>
      <c r="O5" s="127"/>
    </row>
    <row r="6" spans="2:15" ht="12" customHeight="1" thickBot="1">
      <c r="B6" s="101"/>
      <c r="C6" s="102"/>
      <c r="D6" s="101"/>
      <c r="E6" s="128"/>
      <c r="F6" s="101"/>
      <c r="G6" s="101"/>
      <c r="H6" s="101"/>
      <c r="I6" s="102"/>
      <c r="J6" s="101"/>
      <c r="K6" s="127"/>
      <c r="L6" s="127"/>
      <c r="M6" s="127"/>
      <c r="N6" s="127"/>
      <c r="O6" s="127"/>
    </row>
    <row r="7" spans="2:11" ht="12.75" customHeight="1">
      <c r="B7" s="38" t="s">
        <v>218</v>
      </c>
      <c r="C7" s="41">
        <v>585</v>
      </c>
      <c r="D7" s="44">
        <v>742</v>
      </c>
      <c r="F7" s="44">
        <v>3351</v>
      </c>
      <c r="G7" s="44">
        <v>977</v>
      </c>
      <c r="H7" s="44">
        <v>810</v>
      </c>
      <c r="I7" s="41">
        <v>757</v>
      </c>
      <c r="J7" s="44">
        <v>807</v>
      </c>
      <c r="K7" s="127"/>
    </row>
    <row r="8" spans="2:28" ht="12.75" customHeight="1">
      <c r="B8" s="38" t="s">
        <v>230</v>
      </c>
      <c r="C8" s="41">
        <v>266</v>
      </c>
      <c r="D8" s="44">
        <v>529</v>
      </c>
      <c r="E8" s="127"/>
      <c r="F8" s="44">
        <v>2471</v>
      </c>
      <c r="G8" s="44">
        <v>609</v>
      </c>
      <c r="H8" s="44">
        <v>434</v>
      </c>
      <c r="I8" s="41">
        <v>523</v>
      </c>
      <c r="J8" s="44">
        <v>905</v>
      </c>
      <c r="K8" s="127"/>
      <c r="L8" s="127"/>
      <c r="M8" s="127"/>
      <c r="N8" s="127"/>
      <c r="O8" s="127"/>
      <c r="AB8" s="127"/>
    </row>
    <row r="9" spans="2:28" ht="13.5" customHeight="1" thickBot="1">
      <c r="B9" s="75" t="s">
        <v>220</v>
      </c>
      <c r="C9" s="76">
        <v>851</v>
      </c>
      <c r="D9" s="78">
        <v>1271</v>
      </c>
      <c r="F9" s="78">
        <v>5822</v>
      </c>
      <c r="G9" s="78">
        <v>1586</v>
      </c>
      <c r="H9" s="78">
        <v>1244</v>
      </c>
      <c r="I9" s="76">
        <v>1280</v>
      </c>
      <c r="J9" s="78">
        <v>1712</v>
      </c>
      <c r="K9" s="127"/>
      <c r="AB9" s="127"/>
    </row>
    <row r="10" spans="2:28" ht="12.75" customHeight="1">
      <c r="B10" s="38" t="s">
        <v>79</v>
      </c>
      <c r="C10" s="41">
        <v>-321</v>
      </c>
      <c r="D10" s="44">
        <v>-275</v>
      </c>
      <c r="F10" s="44">
        <v>-1056</v>
      </c>
      <c r="G10" s="44">
        <v>-254</v>
      </c>
      <c r="H10" s="44">
        <v>-262</v>
      </c>
      <c r="I10" s="41">
        <v>-261.6</v>
      </c>
      <c r="J10" s="44">
        <v>-278</v>
      </c>
      <c r="K10" s="127"/>
      <c r="P10" s="96"/>
      <c r="Q10" s="96"/>
      <c r="R10" s="96"/>
      <c r="S10" s="96"/>
      <c r="T10" s="129"/>
      <c r="U10" s="96"/>
      <c r="V10" s="96"/>
      <c r="W10" s="96"/>
      <c r="X10" s="96"/>
      <c r="Y10" s="130"/>
      <c r="Z10" s="127"/>
      <c r="AA10" s="127"/>
      <c r="AB10" s="127"/>
    </row>
    <row r="11" spans="2:28" ht="12.75" customHeight="1">
      <c r="B11" s="38" t="s">
        <v>221</v>
      </c>
      <c r="C11" s="41">
        <v>-45</v>
      </c>
      <c r="D11" s="44">
        <v>-105</v>
      </c>
      <c r="F11" s="44">
        <v>-357</v>
      </c>
      <c r="G11" s="44">
        <v>-117</v>
      </c>
      <c r="H11" s="44">
        <v>-66.7</v>
      </c>
      <c r="I11" s="41">
        <v>-65.9</v>
      </c>
      <c r="J11" s="44">
        <v>-107</v>
      </c>
      <c r="K11" s="127"/>
      <c r="P11" s="96"/>
      <c r="Q11" s="96"/>
      <c r="R11" s="96"/>
      <c r="S11" s="96"/>
      <c r="T11" s="96"/>
      <c r="U11" s="96"/>
      <c r="V11" s="96"/>
      <c r="W11" s="96"/>
      <c r="X11" s="96"/>
      <c r="Y11" s="130"/>
      <c r="Z11" s="127"/>
      <c r="AA11" s="127"/>
      <c r="AB11" s="127"/>
    </row>
    <row r="12" spans="2:28" ht="12.75" customHeight="1">
      <c r="B12" s="38" t="s">
        <v>222</v>
      </c>
      <c r="C12" s="41">
        <v>-232</v>
      </c>
      <c r="D12" s="44">
        <v>-218</v>
      </c>
      <c r="F12" s="44">
        <v>-890</v>
      </c>
      <c r="G12" s="44">
        <v>-280</v>
      </c>
      <c r="H12" s="44">
        <v>-200.5</v>
      </c>
      <c r="I12" s="41">
        <v>-219.1</v>
      </c>
      <c r="J12" s="44">
        <v>-190</v>
      </c>
      <c r="K12" s="127"/>
      <c r="P12" s="96"/>
      <c r="Q12" s="96"/>
      <c r="R12" s="96"/>
      <c r="S12" s="96"/>
      <c r="T12" s="96"/>
      <c r="U12" s="96"/>
      <c r="V12" s="96"/>
      <c r="W12" s="96"/>
      <c r="X12" s="96"/>
      <c r="Y12" s="130"/>
      <c r="Z12" s="127"/>
      <c r="AA12" s="127"/>
      <c r="AB12" s="127"/>
    </row>
    <row r="13" spans="2:28" ht="12.75" customHeight="1">
      <c r="B13" s="38" t="s">
        <v>223</v>
      </c>
      <c r="C13" s="41">
        <v>-139.92</v>
      </c>
      <c r="D13" s="44">
        <v>-158</v>
      </c>
      <c r="F13" s="44">
        <v>-590</v>
      </c>
      <c r="G13" s="44">
        <v>-139</v>
      </c>
      <c r="H13" s="44">
        <v>-154.6</v>
      </c>
      <c r="I13" s="41">
        <v>-159.7</v>
      </c>
      <c r="J13" s="44">
        <v>-137</v>
      </c>
      <c r="K13" s="127"/>
      <c r="P13" s="96"/>
      <c r="Q13" s="96"/>
      <c r="R13" s="96"/>
      <c r="S13" s="96"/>
      <c r="T13" s="96"/>
      <c r="U13" s="96"/>
      <c r="V13" s="96"/>
      <c r="W13" s="96"/>
      <c r="X13" s="96"/>
      <c r="Y13" s="130"/>
      <c r="Z13" s="127"/>
      <c r="AA13" s="127"/>
      <c r="AB13" s="127"/>
    </row>
    <row r="14" spans="2:28" ht="12.75" customHeight="1">
      <c r="B14" s="38" t="s">
        <v>72</v>
      </c>
      <c r="C14" s="41">
        <v>-55</v>
      </c>
      <c r="D14" s="44">
        <v>-53</v>
      </c>
      <c r="F14" s="44">
        <v>-223</v>
      </c>
      <c r="G14" s="44">
        <v>-57</v>
      </c>
      <c r="H14" s="44">
        <v>-52.6</v>
      </c>
      <c r="I14" s="41">
        <v>-54.8</v>
      </c>
      <c r="J14" s="44">
        <v>-59</v>
      </c>
      <c r="K14" s="127"/>
      <c r="P14" s="96"/>
      <c r="Q14" s="96"/>
      <c r="R14" s="96"/>
      <c r="S14" s="96"/>
      <c r="T14" s="96"/>
      <c r="U14" s="96"/>
      <c r="V14" s="96"/>
      <c r="W14" s="96"/>
      <c r="X14" s="96"/>
      <c r="Y14" s="130"/>
      <c r="Z14" s="127"/>
      <c r="AA14" s="127"/>
      <c r="AB14" s="127"/>
    </row>
    <row r="15" spans="2:28" ht="12.75" customHeight="1">
      <c r="B15" s="38" t="s">
        <v>77</v>
      </c>
      <c r="C15" s="41">
        <v>-155</v>
      </c>
      <c r="D15" s="44">
        <v>-776</v>
      </c>
      <c r="F15" s="44">
        <v>-613</v>
      </c>
      <c r="G15" s="44">
        <v>-357</v>
      </c>
      <c r="H15" s="44">
        <v>-43.1</v>
      </c>
      <c r="I15" s="41">
        <v>-217.1</v>
      </c>
      <c r="J15" s="44">
        <v>4</v>
      </c>
      <c r="K15" s="127"/>
      <c r="P15" s="96"/>
      <c r="Q15" s="96"/>
      <c r="R15" s="96"/>
      <c r="S15" s="96"/>
      <c r="T15" s="96"/>
      <c r="U15" s="96"/>
      <c r="V15" s="96"/>
      <c r="W15" s="96"/>
      <c r="X15" s="96"/>
      <c r="Y15" s="130"/>
      <c r="Z15" s="127"/>
      <c r="AA15" s="127"/>
      <c r="AB15" s="127"/>
    </row>
    <row r="16" spans="2:28" ht="12.75" customHeight="1">
      <c r="B16" s="38" t="s">
        <v>224</v>
      </c>
      <c r="C16" s="41">
        <v>130</v>
      </c>
      <c r="D16" s="44">
        <v>138</v>
      </c>
      <c r="F16" s="44">
        <v>488</v>
      </c>
      <c r="G16" s="44">
        <v>141</v>
      </c>
      <c r="H16" s="44">
        <v>98.1</v>
      </c>
      <c r="I16" s="41">
        <v>128.9</v>
      </c>
      <c r="J16" s="44">
        <v>120</v>
      </c>
      <c r="K16" s="127"/>
      <c r="P16" s="96"/>
      <c r="Q16" s="96"/>
      <c r="R16" s="96"/>
      <c r="S16" s="96"/>
      <c r="T16" s="96"/>
      <c r="U16" s="96"/>
      <c r="V16" s="96"/>
      <c r="W16" s="96"/>
      <c r="X16" s="96"/>
      <c r="Y16" s="130"/>
      <c r="Z16" s="127"/>
      <c r="AA16" s="127"/>
      <c r="AB16" s="127"/>
    </row>
    <row r="17" spans="2:28" ht="12.75" customHeight="1">
      <c r="B17" s="38" t="s">
        <v>225</v>
      </c>
      <c r="C17" s="41">
        <v>-181.08</v>
      </c>
      <c r="D17" s="44">
        <v>-28</v>
      </c>
      <c r="F17" s="44">
        <v>-277</v>
      </c>
      <c r="G17" s="44">
        <v>-83</v>
      </c>
      <c r="H17" s="44">
        <v>-148.2</v>
      </c>
      <c r="I17" s="41">
        <v>0.6000000000000014</v>
      </c>
      <c r="J17" s="44">
        <v>-46</v>
      </c>
      <c r="K17" s="127"/>
      <c r="P17" s="96"/>
      <c r="Q17" s="96"/>
      <c r="R17" s="96"/>
      <c r="S17" s="96"/>
      <c r="T17" s="96"/>
      <c r="U17" s="96"/>
      <c r="V17" s="96"/>
      <c r="W17" s="96"/>
      <c r="X17" s="96"/>
      <c r="Y17" s="130"/>
      <c r="Z17" s="127"/>
      <c r="AA17" s="127"/>
      <c r="AB17" s="127"/>
    </row>
    <row r="18" spans="2:28" ht="13.5" customHeight="1" thickBot="1">
      <c r="B18" s="75" t="s">
        <v>226</v>
      </c>
      <c r="C18" s="76">
        <v>-999</v>
      </c>
      <c r="D18" s="78">
        <v>-1475</v>
      </c>
      <c r="F18" s="78">
        <v>-3518</v>
      </c>
      <c r="G18" s="78">
        <v>-1146</v>
      </c>
      <c r="H18" s="78">
        <v>-829.579212293349</v>
      </c>
      <c r="I18" s="76">
        <v>-849</v>
      </c>
      <c r="J18" s="78">
        <v>-693</v>
      </c>
      <c r="K18" s="127"/>
      <c r="P18" s="96"/>
      <c r="Q18" s="96"/>
      <c r="R18" s="96"/>
      <c r="S18" s="96"/>
      <c r="T18" s="96"/>
      <c r="U18" s="96"/>
      <c r="V18" s="96"/>
      <c r="W18" s="96"/>
      <c r="X18" s="96"/>
      <c r="Y18" s="130"/>
      <c r="Z18" s="127"/>
      <c r="AA18" s="127"/>
      <c r="AB18" s="127"/>
    </row>
    <row r="19" spans="2:28" ht="13.5" customHeight="1" thickBot="1">
      <c r="B19" s="75" t="s">
        <v>78</v>
      </c>
      <c r="C19" s="76">
        <v>173</v>
      </c>
      <c r="D19" s="118">
        <v>71</v>
      </c>
      <c r="E19" s="131"/>
      <c r="F19" s="118">
        <v>3360</v>
      </c>
      <c r="G19" s="118">
        <v>694</v>
      </c>
      <c r="H19" s="118">
        <v>676</v>
      </c>
      <c r="I19" s="76">
        <v>692</v>
      </c>
      <c r="J19" s="118">
        <v>1297</v>
      </c>
      <c r="K19" s="127"/>
      <c r="AB19" s="127"/>
    </row>
    <row r="20" spans="2:28" ht="13.5" customHeight="1" thickBot="1">
      <c r="B20" s="75" t="s">
        <v>80</v>
      </c>
      <c r="C20" s="76">
        <v>-148</v>
      </c>
      <c r="D20" s="118">
        <v>-204</v>
      </c>
      <c r="E20" s="132"/>
      <c r="F20" s="118">
        <v>2304</v>
      </c>
      <c r="G20" s="118">
        <v>440</v>
      </c>
      <c r="H20" s="118">
        <v>414</v>
      </c>
      <c r="I20" s="76">
        <v>431</v>
      </c>
      <c r="J20" s="118">
        <v>1019</v>
      </c>
      <c r="K20" s="127"/>
      <c r="L20" s="127"/>
      <c r="M20" s="127"/>
      <c r="N20" s="127"/>
      <c r="O20" s="127"/>
      <c r="AA20" s="127"/>
      <c r="AB20" s="127"/>
    </row>
    <row r="21" spans="2:28" ht="12.75" customHeight="1">
      <c r="B21" s="133"/>
      <c r="C21" s="133"/>
      <c r="D21" s="270"/>
      <c r="E21" s="133"/>
      <c r="F21" s="133"/>
      <c r="G21" s="133"/>
      <c r="H21" s="133"/>
      <c r="I21" s="133"/>
      <c r="J21" s="127"/>
      <c r="K21" s="127"/>
      <c r="L21" s="127"/>
      <c r="M21" s="127"/>
      <c r="N21" s="127"/>
      <c r="O21" s="127"/>
      <c r="AA21" s="127"/>
      <c r="AB21" s="127"/>
    </row>
    <row r="22" spans="2:28" ht="15.75" customHeight="1">
      <c r="B22" s="136"/>
      <c r="C22" s="136"/>
      <c r="D22" s="271"/>
      <c r="E22" s="136"/>
      <c r="F22" s="136"/>
      <c r="G22" s="110"/>
      <c r="H22" s="136"/>
      <c r="I22" s="137"/>
      <c r="K22" s="127"/>
      <c r="L22" s="127"/>
      <c r="M22" s="127"/>
      <c r="N22" s="127"/>
      <c r="O22" s="127"/>
      <c r="AA22" s="127"/>
      <c r="AB22" s="127"/>
    </row>
    <row r="23" spans="2:28" ht="15.75" customHeight="1">
      <c r="B23" s="136"/>
      <c r="C23" s="136"/>
      <c r="D23" s="136"/>
      <c r="E23" s="136"/>
      <c r="F23" s="136"/>
      <c r="G23" s="136"/>
      <c r="H23" s="173"/>
      <c r="I23" s="138"/>
      <c r="K23" s="127"/>
      <c r="L23" s="127"/>
      <c r="M23" s="127"/>
      <c r="N23" s="127"/>
      <c r="O23" s="127"/>
      <c r="AA23" s="127"/>
      <c r="AB23" s="127"/>
    </row>
    <row r="24" spans="2:28" ht="15.75" customHeight="1">
      <c r="B24" s="207"/>
      <c r="C24" s="202"/>
      <c r="D24" s="202"/>
      <c r="E24" s="202"/>
      <c r="F24" s="111"/>
      <c r="G24" s="111"/>
      <c r="H24" s="111"/>
      <c r="I24" s="173"/>
      <c r="K24" s="127"/>
      <c r="L24" s="127"/>
      <c r="M24" s="127"/>
      <c r="N24" s="127"/>
      <c r="O24" s="127"/>
      <c r="AA24" s="127"/>
      <c r="AB24" s="127"/>
    </row>
    <row r="25" spans="2:28" ht="15.75" customHeight="1">
      <c r="B25" s="149"/>
      <c r="C25" s="44"/>
      <c r="D25" s="44"/>
      <c r="E25" s="44"/>
      <c r="F25" s="133"/>
      <c r="G25" s="134"/>
      <c r="H25" s="135"/>
      <c r="I25" s="134"/>
      <c r="K25" s="127"/>
      <c r="L25" s="127"/>
      <c r="M25" s="127"/>
      <c r="N25" s="127"/>
      <c r="O25" s="127"/>
      <c r="AA25" s="127"/>
      <c r="AB25" s="127"/>
    </row>
    <row r="26" spans="2:28" ht="15.75" customHeight="1">
      <c r="B26" s="149"/>
      <c r="C26" s="44"/>
      <c r="D26" s="44"/>
      <c r="E26" s="44"/>
      <c r="F26" s="133"/>
      <c r="G26" s="134"/>
      <c r="H26" s="135"/>
      <c r="I26" s="134"/>
      <c r="K26" s="127"/>
      <c r="L26" s="127"/>
      <c r="M26" s="127"/>
      <c r="N26" s="127"/>
      <c r="O26" s="127"/>
      <c r="AA26" s="127"/>
      <c r="AB26" s="127"/>
    </row>
    <row r="27" spans="2:28" ht="15.75" customHeight="1">
      <c r="B27" s="207"/>
      <c r="C27" s="79"/>
      <c r="D27" s="79"/>
      <c r="E27" s="79"/>
      <c r="F27" s="133"/>
      <c r="G27" s="134"/>
      <c r="H27" s="134"/>
      <c r="I27" s="134"/>
      <c r="K27" s="127"/>
      <c r="L27" s="127"/>
      <c r="M27" s="127"/>
      <c r="N27" s="127"/>
      <c r="O27" s="127"/>
      <c r="AA27" s="127"/>
      <c r="AB27" s="127"/>
    </row>
    <row r="28" spans="2:28" ht="15.75" customHeight="1">
      <c r="B28" s="149"/>
      <c r="C28" s="44"/>
      <c r="D28" s="44"/>
      <c r="E28" s="44"/>
      <c r="F28" s="133"/>
      <c r="G28" s="134"/>
      <c r="H28" s="134"/>
      <c r="I28" s="134"/>
      <c r="K28" s="127"/>
      <c r="L28" s="127"/>
      <c r="M28" s="127"/>
      <c r="N28" s="127"/>
      <c r="O28" s="127"/>
      <c r="AA28" s="127"/>
      <c r="AB28" s="127"/>
    </row>
    <row r="29" spans="2:28" ht="15.75" customHeight="1">
      <c r="B29" s="149"/>
      <c r="C29" s="44"/>
      <c r="D29" s="44"/>
      <c r="E29" s="44"/>
      <c r="F29" s="133"/>
      <c r="G29" s="134"/>
      <c r="H29" s="134"/>
      <c r="I29" s="134"/>
      <c r="K29" s="127"/>
      <c r="L29" s="127"/>
      <c r="M29" s="127"/>
      <c r="N29" s="127"/>
      <c r="O29" s="127"/>
      <c r="AA29" s="127"/>
      <c r="AB29" s="127"/>
    </row>
    <row r="30" spans="1:28" s="134" customFormat="1" ht="15.75" customHeight="1">
      <c r="A30" s="120"/>
      <c r="B30" s="149"/>
      <c r="C30" s="44"/>
      <c r="D30" s="44"/>
      <c r="E30" s="44"/>
      <c r="F30" s="239"/>
      <c r="H30" s="139"/>
      <c r="I30" s="135"/>
      <c r="K30" s="135"/>
      <c r="L30" s="135"/>
      <c r="M30" s="135"/>
      <c r="N30" s="135"/>
      <c r="O30" s="135"/>
      <c r="AA30" s="135"/>
      <c r="AB30" s="135"/>
    </row>
    <row r="31" spans="1:28" s="134" customFormat="1" ht="15.75" customHeight="1">
      <c r="A31" s="120"/>
      <c r="B31" s="222"/>
      <c r="C31" s="44"/>
      <c r="D31" s="44"/>
      <c r="E31" s="44"/>
      <c r="F31" s="239"/>
      <c r="H31" s="139"/>
      <c r="I31" s="140"/>
      <c r="K31" s="135"/>
      <c r="L31" s="135"/>
      <c r="M31" s="135"/>
      <c r="N31" s="135"/>
      <c r="O31" s="135"/>
      <c r="AA31" s="135"/>
      <c r="AB31" s="135"/>
    </row>
    <row r="32" spans="1:6" s="134" customFormat="1" ht="12.75">
      <c r="A32" s="120"/>
      <c r="B32" s="149"/>
      <c r="C32" s="44"/>
      <c r="D32" s="44"/>
      <c r="E32" s="44"/>
      <c r="F32" s="133"/>
    </row>
    <row r="33" spans="1:6" s="134" customFormat="1" ht="12.75">
      <c r="A33" s="120"/>
      <c r="B33" s="149"/>
      <c r="C33" s="44"/>
      <c r="D33" s="44"/>
      <c r="E33" s="44"/>
      <c r="F33" s="133"/>
    </row>
    <row r="34" spans="1:6" s="134" customFormat="1" ht="12.75">
      <c r="A34" s="120"/>
      <c r="B34" s="149"/>
      <c r="C34" s="44"/>
      <c r="D34" s="44"/>
      <c r="E34" s="44"/>
      <c r="F34" s="133"/>
    </row>
    <row r="35" spans="1:6" s="134" customFormat="1" ht="12.75">
      <c r="A35" s="120"/>
      <c r="B35" s="149"/>
      <c r="C35" s="44"/>
      <c r="D35" s="44"/>
      <c r="E35" s="44"/>
      <c r="F35" s="133"/>
    </row>
    <row r="36" spans="1:6" s="134" customFormat="1" ht="12.75">
      <c r="A36" s="120"/>
      <c r="B36" s="207"/>
      <c r="C36" s="79"/>
      <c r="D36" s="79"/>
      <c r="E36" s="79"/>
      <c r="F36" s="133"/>
    </row>
    <row r="37" spans="2:6" ht="12.75">
      <c r="B37" s="207"/>
      <c r="C37" s="79"/>
      <c r="D37" s="79"/>
      <c r="E37" s="79"/>
      <c r="F37" s="240"/>
    </row>
    <row r="38" spans="2:6" ht="12.75">
      <c r="B38" s="207"/>
      <c r="C38" s="79"/>
      <c r="D38" s="79"/>
      <c r="E38" s="79"/>
      <c r="F38" s="240"/>
    </row>
    <row r="39" spans="2:6" ht="12.75">
      <c r="B39" s="149"/>
      <c r="C39" s="46"/>
      <c r="D39" s="46"/>
      <c r="E39" s="46"/>
      <c r="F39" s="240"/>
    </row>
    <row r="40" spans="2:6" ht="12.75">
      <c r="B40" s="149"/>
      <c r="C40" s="44"/>
      <c r="D40" s="44"/>
      <c r="E40" s="44"/>
      <c r="F40" s="240"/>
    </row>
    <row r="41" spans="2:6" ht="12.75">
      <c r="B41" s="81"/>
      <c r="C41" s="79"/>
      <c r="D41" s="79"/>
      <c r="E41" s="79"/>
      <c r="F41" s="240"/>
    </row>
    <row r="42" spans="2:6" ht="12.75">
      <c r="B42" s="38"/>
      <c r="C42" s="44"/>
      <c r="D42" s="44"/>
      <c r="E42" s="44"/>
      <c r="F42" s="240"/>
    </row>
    <row r="43" spans="2:5" ht="12.75">
      <c r="B43" s="38"/>
      <c r="C43" s="44"/>
      <c r="D43" s="44"/>
      <c r="E43" s="44"/>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ustomProperties>
    <customPr name="SheetOptions" r:id="rId3"/>
  </customProperties>
  <drawing r:id="rId1"/>
</worksheet>
</file>

<file path=xl/worksheets/sheet13.xml><?xml version="1.0" encoding="utf-8"?>
<worksheet xmlns="http://schemas.openxmlformats.org/spreadsheetml/2006/main" xmlns:r="http://schemas.openxmlformats.org/officeDocument/2006/relationships">
  <dimension ref="B1:AB43"/>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9" width="20.7109375" style="120" customWidth="1"/>
    <col min="10" max="10" width="20.7109375" style="1" customWidth="1"/>
    <col min="11" max="19" width="17.7109375" style="1" customWidth="1"/>
    <col min="20" max="24" width="17.7109375" style="1" hidden="1" customWidth="1"/>
    <col min="25" max="16384" width="9.140625" style="1" customWidth="1"/>
  </cols>
  <sheetData>
    <row r="1" spans="2:8" ht="23.25" customHeight="1">
      <c r="B1" s="293" t="s">
        <v>65</v>
      </c>
      <c r="C1" s="33"/>
      <c r="D1" s="33"/>
      <c r="E1" s="33"/>
      <c r="F1" s="33"/>
      <c r="G1" s="33"/>
      <c r="H1" s="33"/>
    </row>
    <row r="2" spans="2:10" ht="15.75" customHeight="1">
      <c r="B2" s="34"/>
      <c r="C2" s="124"/>
      <c r="D2" s="34"/>
      <c r="E2" s="1"/>
      <c r="F2" s="35"/>
      <c r="G2" s="35"/>
      <c r="H2" s="35"/>
      <c r="I2" s="35"/>
      <c r="J2" s="35"/>
    </row>
    <row r="3" spans="2:9" ht="13.5">
      <c r="B3" s="2"/>
      <c r="C3" s="126"/>
      <c r="D3" s="2"/>
      <c r="E3" s="1"/>
      <c r="F3" s="1"/>
      <c r="G3" s="1"/>
      <c r="H3" s="1"/>
      <c r="I3" s="1"/>
    </row>
    <row r="4" spans="2:15" ht="75.75" customHeight="1">
      <c r="B4" s="70" t="s">
        <v>59</v>
      </c>
      <c r="C4" s="72" t="s">
        <v>310</v>
      </c>
      <c r="D4" s="108" t="s">
        <v>274</v>
      </c>
      <c r="E4" s="127"/>
      <c r="F4" s="108">
        <v>2019</v>
      </c>
      <c r="G4" s="108" t="s">
        <v>50</v>
      </c>
      <c r="H4" s="108" t="s">
        <v>48</v>
      </c>
      <c r="I4" s="72" t="s">
        <v>46</v>
      </c>
      <c r="J4" s="108" t="s">
        <v>43</v>
      </c>
      <c r="K4" s="3"/>
      <c r="L4" s="3"/>
      <c r="M4" s="3"/>
      <c r="N4" s="3"/>
      <c r="O4" s="3"/>
    </row>
    <row r="5" spans="2:15" ht="12" customHeight="1">
      <c r="B5" s="68"/>
      <c r="C5" s="171" t="s">
        <v>39</v>
      </c>
      <c r="D5" s="98" t="s">
        <v>39</v>
      </c>
      <c r="E5" s="127"/>
      <c r="F5" s="98" t="s">
        <v>39</v>
      </c>
      <c r="G5" s="98" t="s">
        <v>39</v>
      </c>
      <c r="H5" s="98" t="s">
        <v>39</v>
      </c>
      <c r="I5" s="171" t="s">
        <v>39</v>
      </c>
      <c r="J5" s="98" t="s">
        <v>39</v>
      </c>
      <c r="K5" s="3"/>
      <c r="L5" s="3"/>
      <c r="M5" s="3"/>
      <c r="N5" s="3"/>
      <c r="O5" s="3"/>
    </row>
    <row r="6" spans="2:15" ht="12" customHeight="1" thickBot="1">
      <c r="B6" s="101"/>
      <c r="C6" s="102"/>
      <c r="D6" s="101"/>
      <c r="E6" s="128"/>
      <c r="F6" s="101"/>
      <c r="G6" s="101"/>
      <c r="H6" s="101"/>
      <c r="I6" s="102"/>
      <c r="J6" s="101"/>
      <c r="K6" s="3"/>
      <c r="L6" s="3"/>
      <c r="M6" s="3"/>
      <c r="N6" s="3"/>
      <c r="O6" s="3"/>
    </row>
    <row r="7" spans="2:11" ht="12.75" customHeight="1">
      <c r="B7" s="38" t="s">
        <v>218</v>
      </c>
      <c r="C7" s="41">
        <v>5332</v>
      </c>
      <c r="D7" s="44">
        <v>10980</v>
      </c>
      <c r="F7" s="44">
        <v>32415</v>
      </c>
      <c r="G7" s="44">
        <v>9606</v>
      </c>
      <c r="H7" s="44">
        <v>5120.6</v>
      </c>
      <c r="I7" s="41">
        <v>6150</v>
      </c>
      <c r="J7" s="44">
        <v>11538</v>
      </c>
      <c r="K7" s="3"/>
    </row>
    <row r="8" spans="2:28" ht="12.75" customHeight="1">
      <c r="B8" s="38" t="s">
        <v>230</v>
      </c>
      <c r="C8" s="41">
        <v>63</v>
      </c>
      <c r="D8" s="44">
        <v>62</v>
      </c>
      <c r="E8" s="127"/>
      <c r="F8" s="44">
        <v>835</v>
      </c>
      <c r="G8" s="44">
        <v>610</v>
      </c>
      <c r="H8" s="44">
        <v>36</v>
      </c>
      <c r="I8" s="41">
        <v>34</v>
      </c>
      <c r="J8" s="44">
        <v>155</v>
      </c>
      <c r="K8" s="3"/>
      <c r="L8" s="3"/>
      <c r="M8" s="3"/>
      <c r="N8" s="3"/>
      <c r="O8" s="3"/>
      <c r="AB8" s="3"/>
    </row>
    <row r="9" spans="2:28" ht="13.5" customHeight="1" thickBot="1">
      <c r="B9" s="75" t="s">
        <v>220</v>
      </c>
      <c r="C9" s="76">
        <v>5395</v>
      </c>
      <c r="D9" s="78">
        <v>11042</v>
      </c>
      <c r="F9" s="78">
        <v>33250</v>
      </c>
      <c r="G9" s="78">
        <v>10216</v>
      </c>
      <c r="H9" s="78">
        <v>5156.6</v>
      </c>
      <c r="I9" s="76">
        <v>6184</v>
      </c>
      <c r="J9" s="78">
        <v>11693</v>
      </c>
      <c r="K9" s="3"/>
      <c r="AB9" s="3"/>
    </row>
    <row r="10" spans="2:28" ht="12.75" customHeight="1">
      <c r="B10" s="38" t="s">
        <v>79</v>
      </c>
      <c r="C10" s="41">
        <v>-59</v>
      </c>
      <c r="D10" s="44">
        <v>-53</v>
      </c>
      <c r="F10" s="44">
        <v>-214</v>
      </c>
      <c r="G10" s="44">
        <v>-64</v>
      </c>
      <c r="H10" s="44">
        <v>-51</v>
      </c>
      <c r="I10" s="41">
        <v>-49.45</v>
      </c>
      <c r="J10" s="44">
        <v>-49.55</v>
      </c>
      <c r="K10" s="3"/>
      <c r="AB10" s="3"/>
    </row>
    <row r="11" spans="2:28" ht="12.75" customHeight="1">
      <c r="B11" s="38" t="s">
        <v>221</v>
      </c>
      <c r="C11" s="41">
        <v>1286</v>
      </c>
      <c r="D11" s="44">
        <v>-9954</v>
      </c>
      <c r="F11" s="44">
        <v>-31670</v>
      </c>
      <c r="G11" s="44">
        <v>-9136</v>
      </c>
      <c r="H11" s="44">
        <v>-5119.7</v>
      </c>
      <c r="I11" s="41">
        <v>-5977.799999999999</v>
      </c>
      <c r="J11" s="44">
        <v>-11436.2</v>
      </c>
      <c r="K11" s="3"/>
      <c r="P11" s="4"/>
      <c r="Q11" s="4"/>
      <c r="R11" s="4"/>
      <c r="S11" s="4"/>
      <c r="T11" s="20"/>
      <c r="U11" s="4"/>
      <c r="V11" s="4"/>
      <c r="W11" s="4"/>
      <c r="X11" s="4"/>
      <c r="Y11" s="21"/>
      <c r="Z11" s="3"/>
      <c r="AA11" s="3"/>
      <c r="AB11" s="3"/>
    </row>
    <row r="12" spans="2:28" ht="12.75" customHeight="1">
      <c r="B12" s="38" t="s">
        <v>222</v>
      </c>
      <c r="C12" s="41">
        <v>-102</v>
      </c>
      <c r="D12" s="44">
        <v>-90</v>
      </c>
      <c r="F12" s="44">
        <v>-401</v>
      </c>
      <c r="G12" s="44">
        <v>-151</v>
      </c>
      <c r="H12" s="44">
        <v>-86</v>
      </c>
      <c r="I12" s="41">
        <v>-83.85</v>
      </c>
      <c r="J12" s="44">
        <v>-80.15</v>
      </c>
      <c r="K12" s="3"/>
      <c r="L12" s="3"/>
      <c r="M12" s="3"/>
      <c r="N12" s="3"/>
      <c r="O12" s="3"/>
      <c r="AA12" s="3"/>
      <c r="AB12" s="3"/>
    </row>
    <row r="13" spans="2:28" ht="12.75" customHeight="1">
      <c r="B13" s="38" t="s">
        <v>223</v>
      </c>
      <c r="C13" s="41">
        <v>-198.69</v>
      </c>
      <c r="D13" s="44">
        <v>-187</v>
      </c>
      <c r="F13" s="44">
        <v>-745</v>
      </c>
      <c r="G13" s="44">
        <v>-200</v>
      </c>
      <c r="H13" s="44">
        <v>-178.4</v>
      </c>
      <c r="I13" s="41">
        <v>-187</v>
      </c>
      <c r="J13" s="44">
        <v>-180</v>
      </c>
      <c r="K13" s="3"/>
      <c r="AA13" s="3"/>
      <c r="AB13" s="3"/>
    </row>
    <row r="14" spans="2:28" ht="12.75" customHeight="1">
      <c r="B14" s="38" t="s">
        <v>72</v>
      </c>
      <c r="C14" s="41">
        <v>-41</v>
      </c>
      <c r="D14" s="44">
        <v>-41</v>
      </c>
      <c r="F14" s="44">
        <v>-175</v>
      </c>
      <c r="G14" s="44">
        <v>-39</v>
      </c>
      <c r="H14" s="44">
        <v>-54</v>
      </c>
      <c r="I14" s="41">
        <v>-41.6</v>
      </c>
      <c r="J14" s="44">
        <v>-40.4</v>
      </c>
      <c r="K14" s="3"/>
      <c r="AA14" s="3"/>
      <c r="AB14" s="3"/>
    </row>
    <row r="15" spans="2:28" ht="12.75" customHeight="1">
      <c r="B15" s="38" t="s">
        <v>77</v>
      </c>
      <c r="C15" s="41">
        <v>0</v>
      </c>
      <c r="D15" s="44">
        <v>0</v>
      </c>
      <c r="F15" s="44">
        <v>-5</v>
      </c>
      <c r="G15" s="44">
        <v>-3</v>
      </c>
      <c r="H15" s="44">
        <v>0</v>
      </c>
      <c r="I15" s="41">
        <v>-2</v>
      </c>
      <c r="J15" s="44">
        <v>0</v>
      </c>
      <c r="K15" s="3"/>
      <c r="AA15" s="3"/>
      <c r="AB15" s="3"/>
    </row>
    <row r="16" spans="2:28" ht="12.75" customHeight="1">
      <c r="B16" s="38" t="s">
        <v>224</v>
      </c>
      <c r="C16" s="41">
        <v>4</v>
      </c>
      <c r="D16" s="44">
        <v>5</v>
      </c>
      <c r="F16" s="44">
        <v>22</v>
      </c>
      <c r="G16" s="44">
        <v>9</v>
      </c>
      <c r="H16" s="44">
        <v>3.5</v>
      </c>
      <c r="I16" s="41">
        <v>4.4</v>
      </c>
      <c r="J16" s="44">
        <v>4.61</v>
      </c>
      <c r="K16" s="3"/>
      <c r="AA16" s="3"/>
      <c r="AB16" s="3"/>
    </row>
    <row r="17" spans="2:28" ht="12.75" customHeight="1">
      <c r="B17" s="38" t="s">
        <v>225</v>
      </c>
      <c r="C17" s="41">
        <v>302.69</v>
      </c>
      <c r="D17" s="44">
        <v>134</v>
      </c>
      <c r="F17" s="44">
        <v>-746</v>
      </c>
      <c r="G17" s="44">
        <v>-712</v>
      </c>
      <c r="H17" s="44">
        <v>57</v>
      </c>
      <c r="I17" s="41">
        <v>-59.1</v>
      </c>
      <c r="J17" s="44">
        <v>-31.9</v>
      </c>
      <c r="K17" s="3"/>
      <c r="L17" s="3"/>
      <c r="M17" s="3"/>
      <c r="N17" s="3"/>
      <c r="O17" s="3"/>
      <c r="AA17" s="3"/>
      <c r="AB17" s="3"/>
    </row>
    <row r="18" spans="2:28" ht="13.5" customHeight="1" thickBot="1">
      <c r="B18" s="75" t="s">
        <v>226</v>
      </c>
      <c r="C18" s="76">
        <v>1192</v>
      </c>
      <c r="D18" s="78">
        <v>-10186</v>
      </c>
      <c r="F18" s="78">
        <v>-33934</v>
      </c>
      <c r="G18" s="78">
        <v>-10296</v>
      </c>
      <c r="H18" s="78">
        <v>-5428.125106780608</v>
      </c>
      <c r="I18" s="76">
        <v>-6395.6190970141</v>
      </c>
      <c r="J18" s="78">
        <v>-11814</v>
      </c>
      <c r="K18" s="3"/>
      <c r="L18" s="3"/>
      <c r="M18" s="3"/>
      <c r="N18" s="3"/>
      <c r="O18" s="3"/>
      <c r="AA18" s="3"/>
      <c r="AB18" s="3"/>
    </row>
    <row r="19" spans="2:28" ht="13.5" customHeight="1" thickBot="1">
      <c r="B19" s="75" t="s">
        <v>78</v>
      </c>
      <c r="C19" s="76">
        <v>6646</v>
      </c>
      <c r="D19" s="118">
        <v>909</v>
      </c>
      <c r="E19" s="131"/>
      <c r="F19" s="118">
        <v>-470</v>
      </c>
      <c r="G19" s="118">
        <v>-16</v>
      </c>
      <c r="H19" s="118">
        <v>-221</v>
      </c>
      <c r="I19" s="76">
        <v>-162</v>
      </c>
      <c r="J19" s="118">
        <v>-71</v>
      </c>
      <c r="K19" s="3"/>
      <c r="L19" s="3"/>
      <c r="M19" s="3"/>
      <c r="N19" s="3"/>
      <c r="O19" s="3"/>
      <c r="AA19" s="3"/>
      <c r="AB19" s="3"/>
    </row>
    <row r="20" spans="2:28" ht="13.5" customHeight="1" thickBot="1">
      <c r="B20" s="75" t="s">
        <v>80</v>
      </c>
      <c r="C20" s="76">
        <v>6587</v>
      </c>
      <c r="D20" s="118">
        <v>856</v>
      </c>
      <c r="E20" s="132"/>
      <c r="F20" s="118">
        <v>-684</v>
      </c>
      <c r="G20" s="118">
        <v>-80</v>
      </c>
      <c r="H20" s="118">
        <v>-272</v>
      </c>
      <c r="I20" s="76">
        <v>-211</v>
      </c>
      <c r="J20" s="118">
        <v>-121</v>
      </c>
      <c r="K20" s="3"/>
      <c r="L20" s="3"/>
      <c r="M20" s="3"/>
      <c r="N20" s="3"/>
      <c r="O20" s="3"/>
      <c r="AA20" s="3"/>
      <c r="AB20" s="3"/>
    </row>
    <row r="21" spans="2:28" ht="15.75" customHeight="1">
      <c r="B21" s="64"/>
      <c r="C21" s="133"/>
      <c r="D21" s="270"/>
      <c r="E21" s="133"/>
      <c r="F21" s="133"/>
      <c r="G21" s="133"/>
      <c r="H21" s="133"/>
      <c r="I21" s="133"/>
      <c r="K21" s="3"/>
      <c r="L21" s="3"/>
      <c r="M21" s="3"/>
      <c r="N21" s="3"/>
      <c r="O21" s="3"/>
      <c r="AA21" s="3"/>
      <c r="AB21" s="3"/>
    </row>
    <row r="22" spans="2:18" ht="13.5">
      <c r="B22" s="3"/>
      <c r="C22" s="136"/>
      <c r="D22" s="271"/>
      <c r="E22" s="136"/>
      <c r="F22" s="136"/>
      <c r="G22" s="110"/>
      <c r="H22" s="136"/>
      <c r="I22" s="137"/>
      <c r="Q22" s="3"/>
      <c r="R22" s="3"/>
    </row>
    <row r="23" spans="2:18" ht="15.75" customHeight="1">
      <c r="B23" s="3"/>
      <c r="C23" s="136"/>
      <c r="D23" s="136"/>
      <c r="E23" s="136"/>
      <c r="F23" s="136"/>
      <c r="G23" s="136"/>
      <c r="H23" s="173"/>
      <c r="I23" s="138"/>
      <c r="Q23" s="3"/>
      <c r="R23" s="3"/>
    </row>
    <row r="24" spans="2:18" ht="15.75" customHeight="1">
      <c r="B24" s="3"/>
      <c r="C24" s="202"/>
      <c r="D24" s="202"/>
      <c r="E24" s="202"/>
      <c r="F24" s="111"/>
      <c r="G24" s="111"/>
      <c r="H24" s="111"/>
      <c r="I24" s="173"/>
      <c r="Q24" s="3"/>
      <c r="R24" s="3"/>
    </row>
    <row r="25" spans="2:18" ht="15.75" customHeight="1">
      <c r="B25" s="3"/>
      <c r="C25" s="44"/>
      <c r="D25" s="44"/>
      <c r="E25" s="44"/>
      <c r="F25" s="133"/>
      <c r="G25" s="134"/>
      <c r="H25" s="135"/>
      <c r="I25" s="134"/>
      <c r="Q25" s="3"/>
      <c r="R25" s="3"/>
    </row>
    <row r="26" spans="2:18" ht="15.75" customHeight="1">
      <c r="B26" s="3"/>
      <c r="C26" s="44"/>
      <c r="D26" s="44"/>
      <c r="E26" s="44"/>
      <c r="F26" s="133"/>
      <c r="G26" s="134"/>
      <c r="H26" s="135"/>
      <c r="I26" s="134"/>
      <c r="Q26" s="3"/>
      <c r="R26" s="3"/>
    </row>
    <row r="27" spans="2:18" ht="15.75" customHeight="1">
      <c r="B27" s="241"/>
      <c r="C27" s="79"/>
      <c r="D27" s="79"/>
      <c r="E27" s="79"/>
      <c r="F27" s="133"/>
      <c r="G27" s="134"/>
      <c r="H27" s="134"/>
      <c r="I27" s="134"/>
      <c r="Q27" s="3"/>
      <c r="R27" s="3"/>
    </row>
    <row r="28" spans="2:18" ht="15.75" customHeight="1">
      <c r="B28" s="241"/>
      <c r="C28" s="44"/>
      <c r="D28" s="44"/>
      <c r="E28" s="44"/>
      <c r="F28" s="133"/>
      <c r="G28" s="134"/>
      <c r="H28" s="134"/>
      <c r="I28" s="134"/>
      <c r="Q28" s="3"/>
      <c r="R28" s="3"/>
    </row>
    <row r="29" spans="2:18" ht="15.75" customHeight="1">
      <c r="B29" s="19"/>
      <c r="C29" s="44"/>
      <c r="D29" s="44"/>
      <c r="E29" s="44"/>
      <c r="F29" s="133"/>
      <c r="G29" s="134"/>
      <c r="H29" s="134"/>
      <c r="I29" s="134"/>
      <c r="Q29" s="3"/>
      <c r="R29" s="3"/>
    </row>
    <row r="30" spans="2:18" ht="15.75" customHeight="1">
      <c r="B30" s="241"/>
      <c r="C30" s="44"/>
      <c r="D30" s="44"/>
      <c r="E30" s="44"/>
      <c r="F30" s="239"/>
      <c r="G30" s="134"/>
      <c r="H30" s="139"/>
      <c r="I30" s="135"/>
      <c r="Q30" s="3"/>
      <c r="R30" s="3"/>
    </row>
    <row r="31" spans="2:18" ht="15.75" customHeight="1">
      <c r="B31" s="19"/>
      <c r="C31" s="44"/>
      <c r="D31" s="44"/>
      <c r="E31" s="44"/>
      <c r="F31" s="239"/>
      <c r="G31" s="134"/>
      <c r="H31" s="139"/>
      <c r="I31" s="140"/>
      <c r="Q31" s="3"/>
      <c r="R31" s="3"/>
    </row>
    <row r="32" spans="2:9" ht="13.5">
      <c r="B32" s="19"/>
      <c r="C32" s="44"/>
      <c r="D32" s="44"/>
      <c r="E32" s="44"/>
      <c r="F32" s="133"/>
      <c r="G32" s="134"/>
      <c r="H32" s="134"/>
      <c r="I32" s="134"/>
    </row>
    <row r="33" spans="2:9" ht="13.5">
      <c r="B33" s="19"/>
      <c r="C33" s="44"/>
      <c r="D33" s="44"/>
      <c r="E33" s="44"/>
      <c r="F33" s="133"/>
      <c r="G33" s="134"/>
      <c r="H33" s="134"/>
      <c r="I33" s="134"/>
    </row>
    <row r="34" spans="2:9" ht="13.5">
      <c r="B34" s="19"/>
      <c r="C34" s="44"/>
      <c r="D34" s="44"/>
      <c r="E34" s="44"/>
      <c r="F34" s="133"/>
      <c r="G34" s="134"/>
      <c r="H34" s="134"/>
      <c r="I34" s="134"/>
    </row>
    <row r="35" spans="2:9" ht="13.5">
      <c r="B35" s="19"/>
      <c r="C35" s="44"/>
      <c r="D35" s="44"/>
      <c r="E35" s="44"/>
      <c r="F35" s="133"/>
      <c r="G35" s="134"/>
      <c r="H35" s="134"/>
      <c r="I35" s="134"/>
    </row>
    <row r="36" spans="2:9" ht="13.5">
      <c r="B36" s="19"/>
      <c r="C36" s="79"/>
      <c r="D36" s="79"/>
      <c r="E36" s="79"/>
      <c r="F36" s="133"/>
      <c r="G36" s="134"/>
      <c r="H36" s="134"/>
      <c r="I36" s="134"/>
    </row>
    <row r="37" spans="2:6" ht="13.5">
      <c r="B37" s="19"/>
      <c r="C37" s="79"/>
      <c r="D37" s="79"/>
      <c r="E37" s="79"/>
      <c r="F37" s="240"/>
    </row>
    <row r="38" spans="2:6" ht="13.5">
      <c r="B38" s="19"/>
      <c r="C38" s="79"/>
      <c r="D38" s="79"/>
      <c r="E38" s="79"/>
      <c r="F38" s="240"/>
    </row>
    <row r="39" spans="2:6" ht="13.5">
      <c r="B39" s="19"/>
      <c r="C39" s="46"/>
      <c r="D39" s="46"/>
      <c r="E39" s="46"/>
      <c r="F39" s="240"/>
    </row>
    <row r="40" spans="2:6" ht="13.5">
      <c r="B40" s="19"/>
      <c r="C40" s="44"/>
      <c r="D40" s="44"/>
      <c r="E40" s="44"/>
      <c r="F40" s="240"/>
    </row>
    <row r="41" spans="2:6" ht="13.5">
      <c r="B41" s="19"/>
      <c r="C41" s="79"/>
      <c r="D41" s="79"/>
      <c r="E41" s="79"/>
      <c r="F41" s="240"/>
    </row>
    <row r="42" spans="2:6" ht="13.5">
      <c r="B42" s="19"/>
      <c r="C42" s="44"/>
      <c r="D42" s="44"/>
      <c r="E42" s="44"/>
      <c r="F42" s="240"/>
    </row>
    <row r="43" spans="3:5" ht="13.5">
      <c r="C43" s="44"/>
      <c r="D43" s="44"/>
      <c r="E43" s="44"/>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dimension ref="B1:AB50"/>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9" width="20.7109375" style="120" customWidth="1"/>
    <col min="10" max="10" width="20.7109375" style="1" customWidth="1"/>
    <col min="11" max="19" width="17.7109375" style="1" customWidth="1"/>
    <col min="20" max="24" width="17.7109375" style="1" hidden="1" customWidth="1"/>
    <col min="25" max="16384" width="9.140625" style="1" customWidth="1"/>
  </cols>
  <sheetData>
    <row r="1" spans="2:8" ht="23.25" customHeight="1">
      <c r="B1" s="293" t="s">
        <v>65</v>
      </c>
      <c r="C1" s="33"/>
      <c r="D1" s="33"/>
      <c r="E1" s="33"/>
      <c r="F1" s="33"/>
      <c r="G1" s="33"/>
      <c r="H1" s="33"/>
    </row>
    <row r="2" spans="2:10" ht="15.75" customHeight="1">
      <c r="B2" s="34"/>
      <c r="C2" s="124"/>
      <c r="D2" s="34"/>
      <c r="E2" s="1"/>
      <c r="F2" s="35"/>
      <c r="G2" s="35"/>
      <c r="H2" s="35"/>
      <c r="I2" s="35"/>
      <c r="J2" s="35"/>
    </row>
    <row r="3" spans="2:9" ht="13.5">
      <c r="B3" s="2"/>
      <c r="C3" s="126"/>
      <c r="D3" s="2"/>
      <c r="E3" s="1"/>
      <c r="F3" s="1"/>
      <c r="G3" s="1"/>
      <c r="H3" s="1"/>
      <c r="I3" s="1"/>
    </row>
    <row r="4" spans="2:15" ht="75.75" customHeight="1">
      <c r="B4" s="70" t="s">
        <v>60</v>
      </c>
      <c r="C4" s="72" t="s">
        <v>310</v>
      </c>
      <c r="D4" s="108" t="s">
        <v>274</v>
      </c>
      <c r="E4" s="127"/>
      <c r="F4" s="108">
        <v>2019</v>
      </c>
      <c r="G4" s="108" t="s">
        <v>50</v>
      </c>
      <c r="H4" s="108" t="s">
        <v>48</v>
      </c>
      <c r="I4" s="121" t="s">
        <v>338</v>
      </c>
      <c r="J4" s="73" t="s">
        <v>276</v>
      </c>
      <c r="K4" s="3"/>
      <c r="L4" s="3"/>
      <c r="M4" s="3"/>
      <c r="N4" s="3"/>
      <c r="O4" s="3"/>
    </row>
    <row r="5" spans="2:15" ht="12" customHeight="1">
      <c r="B5" s="68"/>
      <c r="C5" s="171" t="s">
        <v>39</v>
      </c>
      <c r="D5" s="98" t="s">
        <v>39</v>
      </c>
      <c r="E5" s="127"/>
      <c r="F5" s="98" t="s">
        <v>39</v>
      </c>
      <c r="G5" s="98" t="s">
        <v>39</v>
      </c>
      <c r="H5" s="98" t="s">
        <v>39</v>
      </c>
      <c r="I5" s="171" t="s">
        <v>39</v>
      </c>
      <c r="J5" s="98" t="s">
        <v>39</v>
      </c>
      <c r="K5" s="3"/>
      <c r="L5" s="3"/>
      <c r="M5" s="3"/>
      <c r="N5" s="3"/>
      <c r="O5" s="3"/>
    </row>
    <row r="6" spans="2:15" ht="12" customHeight="1" thickBot="1">
      <c r="B6" s="101"/>
      <c r="C6" s="102"/>
      <c r="D6" s="101"/>
      <c r="E6" s="128"/>
      <c r="F6" s="101"/>
      <c r="G6" s="101"/>
      <c r="H6" s="101"/>
      <c r="I6" s="102"/>
      <c r="J6" s="101"/>
      <c r="K6" s="3"/>
      <c r="L6" s="3"/>
      <c r="M6" s="3"/>
      <c r="N6" s="3"/>
      <c r="O6" s="3"/>
    </row>
    <row r="7" spans="2:11" ht="12.75" customHeight="1">
      <c r="B7" s="38" t="s">
        <v>218</v>
      </c>
      <c r="C7" s="41">
        <v>996</v>
      </c>
      <c r="D7" s="44">
        <v>1378</v>
      </c>
      <c r="F7" s="44">
        <v>4481</v>
      </c>
      <c r="G7" s="44">
        <v>1176</v>
      </c>
      <c r="H7" s="44">
        <v>856</v>
      </c>
      <c r="I7" s="41">
        <v>1071</v>
      </c>
      <c r="J7" s="44">
        <v>1378</v>
      </c>
      <c r="K7" s="3"/>
    </row>
    <row r="8" spans="2:28" ht="12.75" customHeight="1">
      <c r="B8" s="38" t="s">
        <v>230</v>
      </c>
      <c r="C8" s="41">
        <v>18</v>
      </c>
      <c r="D8" s="44">
        <v>21</v>
      </c>
      <c r="E8" s="127"/>
      <c r="F8" s="44">
        <v>106</v>
      </c>
      <c r="G8" s="44">
        <v>-22</v>
      </c>
      <c r="H8" s="44">
        <v>105</v>
      </c>
      <c r="I8" s="41">
        <v>13</v>
      </c>
      <c r="J8" s="44">
        <v>10</v>
      </c>
      <c r="K8" s="3"/>
      <c r="L8" s="3"/>
      <c r="M8" s="3"/>
      <c r="N8" s="3"/>
      <c r="O8" s="3"/>
      <c r="AB8" s="3"/>
    </row>
    <row r="9" spans="2:28" ht="13.5" customHeight="1" thickBot="1">
      <c r="B9" s="75" t="s">
        <v>220</v>
      </c>
      <c r="C9" s="76">
        <v>1014</v>
      </c>
      <c r="D9" s="78">
        <v>1399</v>
      </c>
      <c r="F9" s="78">
        <v>4587</v>
      </c>
      <c r="G9" s="78">
        <v>1154</v>
      </c>
      <c r="H9" s="78">
        <v>961</v>
      </c>
      <c r="I9" s="76">
        <v>1084</v>
      </c>
      <c r="J9" s="78">
        <v>1388</v>
      </c>
      <c r="K9" s="3"/>
      <c r="AB9" s="3"/>
    </row>
    <row r="10" spans="2:28" ht="12.75" customHeight="1">
      <c r="B10" s="38" t="s">
        <v>79</v>
      </c>
      <c r="C10" s="41">
        <v>-267</v>
      </c>
      <c r="D10" s="44">
        <v>-260</v>
      </c>
      <c r="F10" s="44">
        <v>-1015</v>
      </c>
      <c r="G10" s="44">
        <v>-292</v>
      </c>
      <c r="H10" s="44">
        <v>-246</v>
      </c>
      <c r="I10" s="41">
        <v>-250</v>
      </c>
      <c r="J10" s="44">
        <v>-242</v>
      </c>
      <c r="K10" s="3"/>
      <c r="P10" s="4"/>
      <c r="Q10" s="4"/>
      <c r="R10" s="4"/>
      <c r="S10" s="4"/>
      <c r="T10" s="20"/>
      <c r="U10" s="4"/>
      <c r="V10" s="4"/>
      <c r="W10" s="4"/>
      <c r="X10" s="4"/>
      <c r="Y10" s="21"/>
      <c r="Z10" s="3"/>
      <c r="AA10" s="3"/>
      <c r="AB10" s="3"/>
    </row>
    <row r="11" spans="2:28" ht="12.75" customHeight="1">
      <c r="B11" s="38" t="s">
        <v>221</v>
      </c>
      <c r="C11" s="41">
        <v>-17</v>
      </c>
      <c r="D11" s="44">
        <v>-10</v>
      </c>
      <c r="F11" s="44">
        <v>-247</v>
      </c>
      <c r="G11" s="44">
        <v>-122</v>
      </c>
      <c r="H11" s="44">
        <v>-21</v>
      </c>
      <c r="I11" s="41">
        <v>51</v>
      </c>
      <c r="J11" s="44">
        <v>-155</v>
      </c>
      <c r="K11" s="3"/>
      <c r="P11" s="4"/>
      <c r="Q11" s="4"/>
      <c r="R11" s="4"/>
      <c r="S11" s="4"/>
      <c r="T11" s="4"/>
      <c r="U11" s="4"/>
      <c r="V11" s="4"/>
      <c r="W11" s="4"/>
      <c r="X11" s="4"/>
      <c r="Y11" s="21"/>
      <c r="Z11" s="3"/>
      <c r="AA11" s="3"/>
      <c r="AB11" s="3"/>
    </row>
    <row r="12" spans="2:28" ht="12.75" customHeight="1">
      <c r="B12" s="38" t="s">
        <v>222</v>
      </c>
      <c r="C12" s="41">
        <v>-338</v>
      </c>
      <c r="D12" s="44">
        <v>-365</v>
      </c>
      <c r="F12" s="44">
        <v>-1394</v>
      </c>
      <c r="G12" s="44">
        <v>-356</v>
      </c>
      <c r="H12" s="44">
        <v>-298.1</v>
      </c>
      <c r="I12" s="41">
        <v>-411.3</v>
      </c>
      <c r="J12" s="44">
        <v>-328.7</v>
      </c>
      <c r="K12" s="3"/>
      <c r="P12" s="4"/>
      <c r="Q12" s="4"/>
      <c r="R12" s="4"/>
      <c r="S12" s="4"/>
      <c r="T12" s="4"/>
      <c r="U12" s="4"/>
      <c r="V12" s="4"/>
      <c r="W12" s="4"/>
      <c r="X12" s="4"/>
      <c r="Y12" s="21"/>
      <c r="Z12" s="3"/>
      <c r="AA12" s="3"/>
      <c r="AB12" s="3"/>
    </row>
    <row r="13" spans="2:28" ht="12.75" customHeight="1">
      <c r="B13" s="38" t="s">
        <v>223</v>
      </c>
      <c r="C13" s="41">
        <v>-53.98</v>
      </c>
      <c r="D13" s="44">
        <v>-48</v>
      </c>
      <c r="F13" s="44">
        <v>-250</v>
      </c>
      <c r="G13" s="44">
        <v>-90</v>
      </c>
      <c r="H13" s="44">
        <v>-57.3</v>
      </c>
      <c r="I13" s="41">
        <v>-54.2</v>
      </c>
      <c r="J13" s="44">
        <v>-48.8</v>
      </c>
      <c r="K13" s="3"/>
      <c r="P13" s="4"/>
      <c r="Q13" s="4"/>
      <c r="R13" s="4"/>
      <c r="S13" s="4"/>
      <c r="T13" s="4"/>
      <c r="U13" s="4"/>
      <c r="V13" s="4"/>
      <c r="W13" s="4"/>
      <c r="X13" s="4"/>
      <c r="Y13" s="21"/>
      <c r="Z13" s="3"/>
      <c r="AA13" s="3"/>
      <c r="AB13" s="3"/>
    </row>
    <row r="14" spans="2:28" ht="12.75" customHeight="1">
      <c r="B14" s="38" t="s">
        <v>72</v>
      </c>
      <c r="C14" s="41">
        <v>-165</v>
      </c>
      <c r="D14" s="44">
        <v>-165</v>
      </c>
      <c r="F14" s="44">
        <v>-655</v>
      </c>
      <c r="G14" s="44">
        <v>-169</v>
      </c>
      <c r="H14" s="44">
        <v>-162.8</v>
      </c>
      <c r="I14" s="41">
        <v>-161</v>
      </c>
      <c r="J14" s="44">
        <v>-162</v>
      </c>
      <c r="K14" s="3"/>
      <c r="P14" s="4"/>
      <c r="Q14" s="4"/>
      <c r="R14" s="4"/>
      <c r="S14" s="4"/>
      <c r="T14" s="4"/>
      <c r="U14" s="4"/>
      <c r="V14" s="4"/>
      <c r="W14" s="4"/>
      <c r="X14" s="4"/>
      <c r="Y14" s="21"/>
      <c r="Z14" s="3"/>
      <c r="AA14" s="3"/>
      <c r="AB14" s="3"/>
    </row>
    <row r="15" spans="2:28" ht="12.75" customHeight="1">
      <c r="B15" s="38" t="s">
        <v>77</v>
      </c>
      <c r="C15" s="41">
        <v>-3</v>
      </c>
      <c r="D15" s="44">
        <v>2</v>
      </c>
      <c r="F15" s="44">
        <v>6</v>
      </c>
      <c r="G15" s="44">
        <v>0</v>
      </c>
      <c r="H15" s="44">
        <v>1</v>
      </c>
      <c r="I15" s="41">
        <v>3.65</v>
      </c>
      <c r="J15" s="44">
        <v>1.35</v>
      </c>
      <c r="K15" s="3"/>
      <c r="P15" s="4"/>
      <c r="Q15" s="4"/>
      <c r="R15" s="4"/>
      <c r="S15" s="4"/>
      <c r="T15" s="4"/>
      <c r="U15" s="4"/>
      <c r="V15" s="4"/>
      <c r="W15" s="4"/>
      <c r="X15" s="4"/>
      <c r="Y15" s="21"/>
      <c r="Z15" s="3"/>
      <c r="AA15" s="3"/>
      <c r="AB15" s="3"/>
    </row>
    <row r="16" spans="2:28" ht="12.75" customHeight="1">
      <c r="B16" s="38" t="s">
        <v>224</v>
      </c>
      <c r="C16" s="41">
        <v>69</v>
      </c>
      <c r="D16" s="44">
        <v>82</v>
      </c>
      <c r="F16" s="44">
        <v>346</v>
      </c>
      <c r="G16" s="44">
        <v>106</v>
      </c>
      <c r="H16" s="44">
        <v>90.2</v>
      </c>
      <c r="I16" s="41">
        <v>78.2</v>
      </c>
      <c r="J16" s="44">
        <v>71.8</v>
      </c>
      <c r="K16" s="3"/>
      <c r="P16" s="4"/>
      <c r="Q16" s="4"/>
      <c r="R16" s="4"/>
      <c r="S16" s="4"/>
      <c r="T16" s="4"/>
      <c r="U16" s="4"/>
      <c r="V16" s="4"/>
      <c r="W16" s="4"/>
      <c r="X16" s="4"/>
      <c r="Y16" s="21"/>
      <c r="Z16" s="3"/>
      <c r="AA16" s="3"/>
      <c r="AB16" s="3"/>
    </row>
    <row r="17" spans="2:28" ht="12.75" customHeight="1">
      <c r="B17" s="38" t="s">
        <v>225</v>
      </c>
      <c r="C17" s="41">
        <v>-101.02</v>
      </c>
      <c r="D17" s="44">
        <v>-124</v>
      </c>
      <c r="F17" s="44">
        <v>-398</v>
      </c>
      <c r="G17" s="44">
        <v>-13</v>
      </c>
      <c r="H17" s="44">
        <v>-98</v>
      </c>
      <c r="I17" s="41">
        <v>-99</v>
      </c>
      <c r="J17" s="44">
        <v>-134</v>
      </c>
      <c r="K17" s="3"/>
      <c r="P17" s="4"/>
      <c r="Q17" s="4"/>
      <c r="R17" s="4"/>
      <c r="S17" s="4"/>
      <c r="T17" s="4"/>
      <c r="U17" s="4"/>
      <c r="V17" s="4"/>
      <c r="W17" s="4"/>
      <c r="X17" s="4"/>
      <c r="Y17" s="21"/>
      <c r="Z17" s="3"/>
      <c r="AA17" s="3"/>
      <c r="AB17" s="3"/>
    </row>
    <row r="18" spans="2:28" ht="13.5" customHeight="1" thickBot="1">
      <c r="B18" s="75" t="s">
        <v>226</v>
      </c>
      <c r="C18" s="76">
        <v>-876</v>
      </c>
      <c r="D18" s="78">
        <v>-888</v>
      </c>
      <c r="F18" s="78">
        <v>-3607</v>
      </c>
      <c r="G18" s="78">
        <v>-936</v>
      </c>
      <c r="H18" s="78">
        <v>-792.0174778499998</v>
      </c>
      <c r="I18" s="76">
        <v>-843</v>
      </c>
      <c r="J18" s="78">
        <v>-997</v>
      </c>
      <c r="K18" s="3"/>
      <c r="P18" s="4"/>
      <c r="Q18" s="4"/>
      <c r="R18" s="4"/>
      <c r="S18" s="4"/>
      <c r="T18" s="4"/>
      <c r="U18" s="4"/>
      <c r="V18" s="4"/>
      <c r="W18" s="4"/>
      <c r="X18" s="4"/>
      <c r="Y18" s="21"/>
      <c r="Z18" s="3"/>
      <c r="AA18" s="3"/>
      <c r="AB18" s="3"/>
    </row>
    <row r="19" spans="2:28" ht="13.5" customHeight="1" thickBot="1">
      <c r="B19" s="75" t="s">
        <v>78</v>
      </c>
      <c r="C19" s="76">
        <v>405</v>
      </c>
      <c r="D19" s="118">
        <v>771</v>
      </c>
      <c r="E19" s="131"/>
      <c r="F19" s="118">
        <v>1995</v>
      </c>
      <c r="G19" s="118">
        <v>510</v>
      </c>
      <c r="H19" s="118">
        <v>415</v>
      </c>
      <c r="I19" s="76">
        <v>491</v>
      </c>
      <c r="J19" s="118">
        <v>633</v>
      </c>
      <c r="K19" s="3"/>
      <c r="AB19" s="3"/>
    </row>
    <row r="20" spans="2:28" ht="13.5" customHeight="1" thickBot="1">
      <c r="B20" s="75" t="s">
        <v>80</v>
      </c>
      <c r="C20" s="76">
        <v>138</v>
      </c>
      <c r="D20" s="118">
        <v>511</v>
      </c>
      <c r="E20" s="132"/>
      <c r="F20" s="118">
        <v>980</v>
      </c>
      <c r="G20" s="118">
        <v>218</v>
      </c>
      <c r="H20" s="118">
        <v>169</v>
      </c>
      <c r="I20" s="76">
        <v>241</v>
      </c>
      <c r="J20" s="118">
        <v>391</v>
      </c>
      <c r="K20" s="3"/>
      <c r="L20" s="3"/>
      <c r="M20" s="3"/>
      <c r="N20" s="3"/>
      <c r="O20" s="3"/>
      <c r="AA20" s="3"/>
      <c r="AB20" s="3"/>
    </row>
    <row r="21" spans="2:28" ht="12.75" customHeight="1">
      <c r="B21" s="49"/>
      <c r="C21" s="41"/>
      <c r="D21" s="44"/>
      <c r="E21" s="3"/>
      <c r="F21" s="44"/>
      <c r="G21" s="44"/>
      <c r="H21" s="44"/>
      <c r="I21" s="41"/>
      <c r="J21" s="44"/>
      <c r="K21" s="3"/>
      <c r="L21" s="3"/>
      <c r="M21" s="3"/>
      <c r="N21" s="3"/>
      <c r="O21" s="3"/>
      <c r="AA21" s="3"/>
      <c r="AB21" s="3"/>
    </row>
    <row r="22" spans="2:28" ht="12.75" customHeight="1">
      <c r="B22" s="38" t="s">
        <v>283</v>
      </c>
      <c r="C22" s="41">
        <v>2</v>
      </c>
      <c r="D22" s="44">
        <v>16</v>
      </c>
      <c r="E22" s="3"/>
      <c r="F22" s="44">
        <v>-30</v>
      </c>
      <c r="G22" s="44">
        <v>-174</v>
      </c>
      <c r="H22" s="44">
        <v>94</v>
      </c>
      <c r="I22" s="41">
        <v>181</v>
      </c>
      <c r="J22" s="44">
        <v>-131</v>
      </c>
      <c r="K22" s="3"/>
      <c r="L22" s="3"/>
      <c r="M22" s="3"/>
      <c r="N22" s="3"/>
      <c r="O22" s="3"/>
      <c r="AA22" s="3"/>
      <c r="AB22" s="3"/>
    </row>
    <row r="23" spans="2:28" ht="15.75" customHeight="1">
      <c r="B23" s="49"/>
      <c r="C23" s="136"/>
      <c r="D23" s="136"/>
      <c r="E23" s="136"/>
      <c r="F23" s="136"/>
      <c r="G23" s="136"/>
      <c r="H23" s="173"/>
      <c r="I23" s="138"/>
      <c r="J23" s="3"/>
      <c r="K23" s="3"/>
      <c r="L23" s="3"/>
      <c r="M23" s="3"/>
      <c r="N23" s="3"/>
      <c r="O23" s="3"/>
      <c r="AA23" s="3"/>
      <c r="AB23" s="3"/>
    </row>
    <row r="24" spans="2:26" s="109" customFormat="1" ht="13.5">
      <c r="B24" s="155" t="s">
        <v>302</v>
      </c>
      <c r="C24" s="202"/>
      <c r="D24" s="202"/>
      <c r="E24" s="202"/>
      <c r="F24" s="111"/>
      <c r="G24" s="111"/>
      <c r="H24" s="111"/>
      <c r="I24" s="173"/>
      <c r="J24" s="110"/>
      <c r="K24" s="110"/>
      <c r="L24" s="110"/>
      <c r="M24" s="110"/>
      <c r="Y24" s="110"/>
      <c r="Z24" s="110"/>
    </row>
    <row r="25" spans="2:26" s="109" customFormat="1" ht="15.75" customHeight="1">
      <c r="B25" s="1"/>
      <c r="C25" s="44"/>
      <c r="D25" s="44"/>
      <c r="E25" s="44"/>
      <c r="F25" s="133"/>
      <c r="G25" s="134"/>
      <c r="H25" s="135"/>
      <c r="I25" s="134"/>
      <c r="J25" s="110"/>
      <c r="K25" s="110"/>
      <c r="L25" s="110"/>
      <c r="M25" s="110"/>
      <c r="Y25" s="110"/>
      <c r="Z25" s="110"/>
    </row>
    <row r="26" spans="2:26" s="109" customFormat="1" ht="74.25" customHeight="1">
      <c r="B26" s="155" t="s">
        <v>300</v>
      </c>
      <c r="C26" s="44"/>
      <c r="D26" s="44"/>
      <c r="E26" s="44"/>
      <c r="F26" s="133"/>
      <c r="G26" s="134"/>
      <c r="H26" s="135"/>
      <c r="I26" s="134"/>
      <c r="J26" s="110"/>
      <c r="K26" s="110"/>
      <c r="L26" s="110"/>
      <c r="M26" s="110"/>
      <c r="Y26" s="110"/>
      <c r="Z26" s="110"/>
    </row>
    <row r="27" spans="2:26" s="109" customFormat="1" ht="15.75" customHeight="1">
      <c r="B27" s="1"/>
      <c r="C27" s="79"/>
      <c r="D27" s="79"/>
      <c r="E27" s="79"/>
      <c r="F27" s="133"/>
      <c r="G27" s="134"/>
      <c r="H27" s="134"/>
      <c r="I27" s="134"/>
      <c r="J27" s="110"/>
      <c r="K27" s="110"/>
      <c r="L27" s="110"/>
      <c r="M27" s="110"/>
      <c r="Y27" s="110"/>
      <c r="Z27" s="110"/>
    </row>
    <row r="28" spans="2:26" s="109" customFormat="1" ht="15.75" customHeight="1">
      <c r="B28" s="1"/>
      <c r="C28" s="44"/>
      <c r="D28" s="44"/>
      <c r="E28" s="44"/>
      <c r="F28" s="133"/>
      <c r="G28" s="134"/>
      <c r="H28" s="134"/>
      <c r="I28" s="134"/>
      <c r="J28" s="110"/>
      <c r="K28" s="110"/>
      <c r="L28" s="110"/>
      <c r="M28" s="110"/>
      <c r="Y28" s="110"/>
      <c r="Z28" s="110"/>
    </row>
    <row r="29" spans="2:26" s="109" customFormat="1" ht="15.75" customHeight="1">
      <c r="B29" s="1"/>
      <c r="C29" s="44"/>
      <c r="D29" s="44"/>
      <c r="E29" s="44"/>
      <c r="F29" s="133"/>
      <c r="G29" s="134"/>
      <c r="H29" s="134"/>
      <c r="I29" s="134"/>
      <c r="J29" s="110"/>
      <c r="K29" s="110"/>
      <c r="L29" s="110"/>
      <c r="M29" s="110"/>
      <c r="Y29" s="110"/>
      <c r="Z29" s="110"/>
    </row>
    <row r="30" spans="2:26" s="109" customFormat="1" ht="15.75" customHeight="1">
      <c r="B30" s="1"/>
      <c r="C30" s="44"/>
      <c r="D30" s="44"/>
      <c r="E30" s="44"/>
      <c r="F30" s="239"/>
      <c r="G30" s="134"/>
      <c r="H30" s="139"/>
      <c r="I30" s="135"/>
      <c r="J30" s="110"/>
      <c r="K30" s="110"/>
      <c r="L30" s="110"/>
      <c r="M30" s="110"/>
      <c r="Y30" s="110"/>
      <c r="Z30" s="110"/>
    </row>
    <row r="31" spans="2:26" s="109" customFormat="1" ht="15.75" customHeight="1">
      <c r="B31" s="1"/>
      <c r="C31" s="44"/>
      <c r="D31" s="44"/>
      <c r="E31" s="44"/>
      <c r="F31" s="239"/>
      <c r="G31" s="134"/>
      <c r="H31" s="139"/>
      <c r="I31" s="140"/>
      <c r="J31" s="110"/>
      <c r="K31" s="110"/>
      <c r="L31" s="110"/>
      <c r="M31" s="110"/>
      <c r="Y31" s="110"/>
      <c r="Z31" s="110"/>
    </row>
    <row r="32" spans="2:26" s="109" customFormat="1" ht="15.75" customHeight="1">
      <c r="B32" s="1"/>
      <c r="C32" s="44"/>
      <c r="D32" s="44"/>
      <c r="E32" s="44"/>
      <c r="F32" s="133"/>
      <c r="G32" s="134"/>
      <c r="H32" s="134"/>
      <c r="I32" s="134"/>
      <c r="J32" s="110"/>
      <c r="K32" s="110"/>
      <c r="L32" s="110"/>
      <c r="M32" s="110"/>
      <c r="Y32" s="110"/>
      <c r="Z32" s="110"/>
    </row>
    <row r="33" spans="2:26" s="109" customFormat="1" ht="15.75" customHeight="1">
      <c r="B33" s="1"/>
      <c r="C33" s="44"/>
      <c r="D33" s="44"/>
      <c r="E33" s="44"/>
      <c r="F33" s="133"/>
      <c r="G33" s="134"/>
      <c r="H33" s="134"/>
      <c r="I33" s="134"/>
      <c r="J33" s="110"/>
      <c r="K33" s="110"/>
      <c r="L33" s="110"/>
      <c r="M33" s="110"/>
      <c r="Y33" s="110"/>
      <c r="Z33" s="110"/>
    </row>
    <row r="34" spans="2:26" s="109" customFormat="1" ht="15.75" customHeight="1">
      <c r="B34" s="1"/>
      <c r="C34" s="44"/>
      <c r="D34" s="44"/>
      <c r="E34" s="44"/>
      <c r="F34" s="133"/>
      <c r="G34" s="134"/>
      <c r="H34" s="134"/>
      <c r="I34" s="134"/>
      <c r="J34" s="110"/>
      <c r="K34" s="110"/>
      <c r="L34" s="110"/>
      <c r="M34" s="110"/>
      <c r="Y34" s="110"/>
      <c r="Z34" s="110"/>
    </row>
    <row r="35" spans="2:26" s="109" customFormat="1" ht="15.75" customHeight="1">
      <c r="B35" s="1"/>
      <c r="C35" s="44"/>
      <c r="D35" s="44"/>
      <c r="E35" s="44"/>
      <c r="F35" s="133"/>
      <c r="G35" s="134"/>
      <c r="H35" s="134"/>
      <c r="I35" s="134"/>
      <c r="J35" s="110"/>
      <c r="K35" s="110"/>
      <c r="L35" s="110"/>
      <c r="M35" s="110"/>
      <c r="Y35" s="110"/>
      <c r="Z35" s="110"/>
    </row>
    <row r="36" spans="2:26" s="109" customFormat="1" ht="15.75" customHeight="1">
      <c r="B36" s="1"/>
      <c r="C36" s="79"/>
      <c r="D36" s="79"/>
      <c r="E36" s="79"/>
      <c r="F36" s="133"/>
      <c r="G36" s="134"/>
      <c r="H36" s="134"/>
      <c r="I36" s="134"/>
      <c r="J36" s="110"/>
      <c r="K36" s="110"/>
      <c r="L36" s="110"/>
      <c r="M36" s="110"/>
      <c r="Y36" s="110"/>
      <c r="Z36" s="110"/>
    </row>
    <row r="37" spans="2:9" s="109" customFormat="1" ht="13.5">
      <c r="B37" s="1"/>
      <c r="C37" s="79"/>
      <c r="D37" s="79"/>
      <c r="E37" s="79"/>
      <c r="F37" s="240"/>
      <c r="G37" s="120"/>
      <c r="H37" s="120"/>
      <c r="I37" s="120"/>
    </row>
    <row r="38" spans="2:9" s="109" customFormat="1" ht="13.5">
      <c r="B38" s="1"/>
      <c r="C38" s="79"/>
      <c r="D38" s="79"/>
      <c r="E38" s="79"/>
      <c r="F38" s="240"/>
      <c r="G38" s="120"/>
      <c r="H38" s="120"/>
      <c r="I38" s="120"/>
    </row>
    <row r="39" spans="2:9" s="109" customFormat="1" ht="13.5">
      <c r="B39" s="1"/>
      <c r="C39" s="46"/>
      <c r="D39" s="46"/>
      <c r="E39" s="46"/>
      <c r="F39" s="240"/>
      <c r="G39" s="120"/>
      <c r="H39" s="120"/>
      <c r="I39" s="120"/>
    </row>
    <row r="40" spans="3:6" ht="13.5">
      <c r="C40" s="44"/>
      <c r="D40" s="44"/>
      <c r="E40" s="44"/>
      <c r="F40" s="240"/>
    </row>
    <row r="41" spans="3:6" ht="13.5">
      <c r="C41" s="79"/>
      <c r="D41" s="79"/>
      <c r="E41" s="79"/>
      <c r="F41" s="240"/>
    </row>
    <row r="42" spans="3:6" ht="13.5">
      <c r="C42" s="44"/>
      <c r="D42" s="44"/>
      <c r="E42" s="44"/>
      <c r="F42" s="240"/>
    </row>
    <row r="43" spans="3:5" ht="13.5">
      <c r="C43" s="44"/>
      <c r="D43" s="44"/>
      <c r="E43" s="44"/>
    </row>
    <row r="48" spans="10:14" ht="13.5">
      <c r="J48" s="3"/>
      <c r="K48" s="3"/>
      <c r="L48" s="3"/>
      <c r="M48" s="3"/>
      <c r="N48" s="3"/>
    </row>
    <row r="49" spans="10:14" ht="13.5">
      <c r="J49" s="3"/>
      <c r="K49" s="3"/>
      <c r="L49" s="3"/>
      <c r="M49" s="3"/>
      <c r="N49" s="3"/>
    </row>
    <row r="50" spans="10:14" ht="13.5">
      <c r="J50" s="3"/>
      <c r="K50" s="3"/>
      <c r="L50" s="3"/>
      <c r="M50" s="3"/>
      <c r="N50" s="3"/>
    </row>
  </sheetData>
  <sheetProtection/>
  <conditionalFormatting sqref="I30">
    <cfRule type="cellIs" priority="15" dxfId="1" operator="lessThan" stopIfTrue="1">
      <formula>0</formula>
    </cfRule>
    <cfRule type="cellIs" priority="16" dxfId="0" operator="greaterThan" stopIfTrue="1">
      <formula>0</formula>
    </cfRule>
  </conditionalFormatting>
  <conditionalFormatting sqref="G30">
    <cfRule type="cellIs" priority="3" dxfId="1" operator="lessThan" stopIfTrue="1">
      <formula>0</formula>
    </cfRule>
    <cfRule type="cellIs" priority="4" dxfId="0" operator="greaterThan" stopIfTrue="1">
      <formula>0</formula>
    </cfRule>
  </conditionalFormatting>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5.xml><?xml version="1.0" encoding="utf-8"?>
<worksheet xmlns="http://schemas.openxmlformats.org/spreadsheetml/2006/main" xmlns:r="http://schemas.openxmlformats.org/officeDocument/2006/relationships">
  <dimension ref="B1:AB43"/>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9" width="20.7109375" style="120" customWidth="1"/>
    <col min="10" max="13" width="20.7109375" style="1" customWidth="1"/>
    <col min="14" max="19" width="17.7109375" style="1" customWidth="1"/>
    <col min="20" max="24" width="17.7109375" style="1" hidden="1" customWidth="1"/>
    <col min="25" max="16384" width="9.140625" style="1" customWidth="1"/>
  </cols>
  <sheetData>
    <row r="1" spans="2:8" ht="23.25" customHeight="1">
      <c r="B1" s="293" t="s">
        <v>36</v>
      </c>
      <c r="C1" s="33"/>
      <c r="D1" s="33"/>
      <c r="E1" s="33"/>
      <c r="F1" s="33"/>
      <c r="G1" s="33"/>
      <c r="H1" s="33"/>
    </row>
    <row r="2" spans="2:10" ht="15.75" customHeight="1">
      <c r="B2" s="34"/>
      <c r="C2" s="124"/>
      <c r="D2" s="34"/>
      <c r="E2" s="1"/>
      <c r="F2" s="35"/>
      <c r="G2" s="35"/>
      <c r="H2" s="35"/>
      <c r="I2" s="35"/>
      <c r="J2" s="35"/>
    </row>
    <row r="3" spans="2:9" ht="13.5">
      <c r="B3" s="2"/>
      <c r="C3" s="126"/>
      <c r="D3" s="2"/>
      <c r="E3" s="1"/>
      <c r="F3" s="1"/>
      <c r="G3" s="1"/>
      <c r="H3" s="1"/>
      <c r="I3" s="1"/>
    </row>
    <row r="4" spans="2:15" ht="75.75" customHeight="1">
      <c r="B4" s="70" t="s">
        <v>61</v>
      </c>
      <c r="C4" s="72" t="s">
        <v>310</v>
      </c>
      <c r="D4" s="108" t="s">
        <v>274</v>
      </c>
      <c r="E4" s="127"/>
      <c r="F4" s="108">
        <v>2019</v>
      </c>
      <c r="G4" s="108" t="s">
        <v>50</v>
      </c>
      <c r="H4" s="108" t="s">
        <v>48</v>
      </c>
      <c r="I4" s="72" t="s">
        <v>46</v>
      </c>
      <c r="J4" s="108" t="s">
        <v>43</v>
      </c>
      <c r="K4" s="3"/>
      <c r="L4" s="3"/>
      <c r="M4" s="3"/>
      <c r="N4" s="3"/>
      <c r="O4" s="3"/>
    </row>
    <row r="5" spans="2:15" ht="12" customHeight="1">
      <c r="B5" s="68"/>
      <c r="C5" s="171" t="s">
        <v>39</v>
      </c>
      <c r="D5" s="98" t="s">
        <v>39</v>
      </c>
      <c r="E5" s="127"/>
      <c r="F5" s="98" t="s">
        <v>39</v>
      </c>
      <c r="G5" s="98" t="s">
        <v>39</v>
      </c>
      <c r="H5" s="98" t="s">
        <v>39</v>
      </c>
      <c r="I5" s="171" t="s">
        <v>39</v>
      </c>
      <c r="J5" s="98" t="s">
        <v>39</v>
      </c>
      <c r="K5" s="3"/>
      <c r="L5" s="3"/>
      <c r="M5" s="3"/>
      <c r="N5" s="3"/>
      <c r="O5" s="3"/>
    </row>
    <row r="6" spans="2:15" ht="12" customHeight="1" thickBot="1">
      <c r="B6" s="101"/>
      <c r="C6" s="102"/>
      <c r="D6" s="101"/>
      <c r="E6" s="128"/>
      <c r="F6" s="101"/>
      <c r="G6" s="101"/>
      <c r="H6" s="101"/>
      <c r="I6" s="102"/>
      <c r="J6" s="101"/>
      <c r="K6" s="3"/>
      <c r="L6" s="3"/>
      <c r="M6" s="3"/>
      <c r="N6" s="3"/>
      <c r="O6" s="3"/>
    </row>
    <row r="7" spans="2:11" ht="12.75" customHeight="1">
      <c r="B7" s="38" t="s">
        <v>218</v>
      </c>
      <c r="C7" s="41">
        <v>333</v>
      </c>
      <c r="D7" s="44">
        <v>630</v>
      </c>
      <c r="F7" s="44">
        <v>1605</v>
      </c>
      <c r="G7" s="44">
        <v>531</v>
      </c>
      <c r="H7" s="44">
        <v>202.49</v>
      </c>
      <c r="I7" s="41">
        <v>280</v>
      </c>
      <c r="J7" s="44">
        <v>593</v>
      </c>
      <c r="K7" s="3"/>
    </row>
    <row r="8" spans="2:28" ht="12.75" customHeight="1">
      <c r="B8" s="38" t="s">
        <v>230</v>
      </c>
      <c r="C8" s="41">
        <v>172</v>
      </c>
      <c r="D8" s="44">
        <v>343</v>
      </c>
      <c r="E8" s="127"/>
      <c r="F8" s="44">
        <v>960</v>
      </c>
      <c r="G8" s="44">
        <v>314</v>
      </c>
      <c r="H8" s="44">
        <v>108</v>
      </c>
      <c r="I8" s="41">
        <v>178</v>
      </c>
      <c r="J8" s="44">
        <v>359</v>
      </c>
      <c r="K8" s="3"/>
      <c r="L8" s="3"/>
      <c r="M8" s="3"/>
      <c r="N8" s="3"/>
      <c r="O8" s="3"/>
      <c r="AB8" s="3"/>
    </row>
    <row r="9" spans="2:28" ht="13.5" customHeight="1" thickBot="1">
      <c r="B9" s="75" t="s">
        <v>220</v>
      </c>
      <c r="C9" s="76">
        <v>505</v>
      </c>
      <c r="D9" s="78">
        <v>973</v>
      </c>
      <c r="F9" s="78">
        <v>2565</v>
      </c>
      <c r="G9" s="78">
        <v>845</v>
      </c>
      <c r="H9" s="78">
        <v>310.49</v>
      </c>
      <c r="I9" s="76">
        <v>458</v>
      </c>
      <c r="J9" s="78">
        <v>952</v>
      </c>
      <c r="K9" s="3"/>
      <c r="AB9" s="3"/>
    </row>
    <row r="10" spans="2:28" ht="12.75" customHeight="1">
      <c r="B10" s="38" t="s">
        <v>79</v>
      </c>
      <c r="C10" s="41">
        <v>-163</v>
      </c>
      <c r="D10" s="44">
        <v>-268</v>
      </c>
      <c r="F10" s="44">
        <v>-707</v>
      </c>
      <c r="G10" s="44">
        <v>-316</v>
      </c>
      <c r="H10" s="44">
        <v>-87</v>
      </c>
      <c r="I10" s="41">
        <v>-100</v>
      </c>
      <c r="J10" s="44">
        <v>-204</v>
      </c>
      <c r="K10" s="3"/>
      <c r="P10" s="4"/>
      <c r="Q10" s="4"/>
      <c r="R10" s="4"/>
      <c r="S10" s="4"/>
      <c r="T10" s="20"/>
      <c r="U10" s="4"/>
      <c r="V10" s="4"/>
      <c r="W10" s="4"/>
      <c r="X10" s="4"/>
      <c r="Y10" s="21"/>
      <c r="Z10" s="3"/>
      <c r="AA10" s="3"/>
      <c r="AB10" s="3"/>
    </row>
    <row r="11" spans="2:28" ht="12.75" customHeight="1">
      <c r="B11" s="38" t="s">
        <v>221</v>
      </c>
      <c r="C11" s="41">
        <v>-221</v>
      </c>
      <c r="D11" s="44">
        <v>-401</v>
      </c>
      <c r="F11" s="44">
        <v>-1119</v>
      </c>
      <c r="G11" s="44">
        <v>-368</v>
      </c>
      <c r="H11" s="44">
        <v>-131.8</v>
      </c>
      <c r="I11" s="41">
        <v>-199</v>
      </c>
      <c r="J11" s="44">
        <v>-420</v>
      </c>
      <c r="K11" s="3"/>
      <c r="P11" s="4"/>
      <c r="Q11" s="4"/>
      <c r="R11" s="4"/>
      <c r="S11" s="4"/>
      <c r="T11" s="4"/>
      <c r="U11" s="4"/>
      <c r="V11" s="4"/>
      <c r="W11" s="4"/>
      <c r="X11" s="4"/>
      <c r="Y11" s="21"/>
      <c r="Z11" s="3"/>
      <c r="AA11" s="3"/>
      <c r="AB11" s="3"/>
    </row>
    <row r="12" spans="2:28" ht="12.75" customHeight="1">
      <c r="B12" s="38" t="s">
        <v>222</v>
      </c>
      <c r="C12" s="41">
        <v>-57</v>
      </c>
      <c r="D12" s="44">
        <v>-57</v>
      </c>
      <c r="F12" s="44">
        <v>-219</v>
      </c>
      <c r="G12" s="44">
        <v>-58</v>
      </c>
      <c r="H12" s="44">
        <v>-51.3</v>
      </c>
      <c r="I12" s="41">
        <v>-56</v>
      </c>
      <c r="J12" s="44">
        <v>-54</v>
      </c>
      <c r="K12" s="3"/>
      <c r="P12" s="4"/>
      <c r="Q12" s="4"/>
      <c r="R12" s="4"/>
      <c r="S12" s="4"/>
      <c r="T12" s="4"/>
      <c r="U12" s="4"/>
      <c r="V12" s="4"/>
      <c r="W12" s="4"/>
      <c r="X12" s="4"/>
      <c r="Y12" s="21"/>
      <c r="Z12" s="3"/>
      <c r="AA12" s="3"/>
      <c r="AB12" s="3"/>
    </row>
    <row r="13" spans="2:28" ht="12.75" customHeight="1">
      <c r="B13" s="38" t="s">
        <v>223</v>
      </c>
      <c r="C13" s="41">
        <v>-50.44</v>
      </c>
      <c r="D13" s="44">
        <v>-38</v>
      </c>
      <c r="F13" s="44">
        <v>-195</v>
      </c>
      <c r="G13" s="44">
        <v>-55</v>
      </c>
      <c r="H13" s="44">
        <v>-54.3</v>
      </c>
      <c r="I13" s="41">
        <v>-48</v>
      </c>
      <c r="J13" s="44">
        <v>-38</v>
      </c>
      <c r="K13" s="3"/>
      <c r="P13" s="4"/>
      <c r="Q13" s="4"/>
      <c r="R13" s="4"/>
      <c r="S13" s="4"/>
      <c r="T13" s="4"/>
      <c r="U13" s="4"/>
      <c r="V13" s="4"/>
      <c r="W13" s="4"/>
      <c r="X13" s="4"/>
      <c r="Y13" s="21"/>
      <c r="Z13" s="3"/>
      <c r="AA13" s="3"/>
      <c r="AB13" s="3"/>
    </row>
    <row r="14" spans="2:28" ht="12.75" customHeight="1">
      <c r="B14" s="38" t="s">
        <v>72</v>
      </c>
      <c r="C14" s="41">
        <v>0</v>
      </c>
      <c r="D14" s="44">
        <v>0</v>
      </c>
      <c r="F14" s="44">
        <v>0</v>
      </c>
      <c r="G14" s="44">
        <v>0</v>
      </c>
      <c r="H14" s="44">
        <v>0</v>
      </c>
      <c r="I14" s="41">
        <v>0</v>
      </c>
      <c r="J14" s="44">
        <v>0</v>
      </c>
      <c r="K14" s="3"/>
      <c r="P14" s="4"/>
      <c r="Q14" s="4"/>
      <c r="R14" s="4"/>
      <c r="S14" s="4"/>
      <c r="T14" s="4"/>
      <c r="U14" s="4"/>
      <c r="V14" s="4"/>
      <c r="W14" s="4"/>
      <c r="X14" s="4"/>
      <c r="Y14" s="21"/>
      <c r="Z14" s="3"/>
      <c r="AA14" s="3"/>
      <c r="AB14" s="3"/>
    </row>
    <row r="15" spans="2:28" ht="12.75" customHeight="1">
      <c r="B15" s="38" t="s">
        <v>77</v>
      </c>
      <c r="C15" s="41">
        <v>0</v>
      </c>
      <c r="D15" s="44">
        <v>0</v>
      </c>
      <c r="F15" s="44">
        <v>0</v>
      </c>
      <c r="G15" s="44">
        <v>0</v>
      </c>
      <c r="H15" s="44">
        <v>0</v>
      </c>
      <c r="I15" s="41">
        <v>0</v>
      </c>
      <c r="J15" s="44">
        <v>0</v>
      </c>
      <c r="K15" s="3"/>
      <c r="P15" s="4"/>
      <c r="Q15" s="4"/>
      <c r="R15" s="4"/>
      <c r="S15" s="4"/>
      <c r="T15" s="4"/>
      <c r="U15" s="4"/>
      <c r="V15" s="4"/>
      <c r="W15" s="4"/>
      <c r="X15" s="4"/>
      <c r="Y15" s="21"/>
      <c r="Z15" s="3"/>
      <c r="AA15" s="3"/>
      <c r="AB15" s="3"/>
    </row>
    <row r="16" spans="2:28" ht="12.75" customHeight="1">
      <c r="B16" s="38" t="s">
        <v>224</v>
      </c>
      <c r="C16" s="41">
        <v>0</v>
      </c>
      <c r="D16" s="44">
        <v>0</v>
      </c>
      <c r="F16" s="44">
        <v>0</v>
      </c>
      <c r="G16" s="44">
        <v>0</v>
      </c>
      <c r="H16" s="44">
        <v>0</v>
      </c>
      <c r="I16" s="41">
        <v>0</v>
      </c>
      <c r="J16" s="44">
        <v>0</v>
      </c>
      <c r="K16" s="3"/>
      <c r="P16" s="4"/>
      <c r="Q16" s="4"/>
      <c r="R16" s="4"/>
      <c r="S16" s="4"/>
      <c r="T16" s="4"/>
      <c r="U16" s="4"/>
      <c r="V16" s="4"/>
      <c r="W16" s="4"/>
      <c r="X16" s="4"/>
      <c r="Y16" s="21"/>
      <c r="Z16" s="3"/>
      <c r="AA16" s="3"/>
      <c r="AB16" s="3"/>
    </row>
    <row r="17" spans="2:28" ht="12.75" customHeight="1">
      <c r="B17" s="38" t="s">
        <v>225</v>
      </c>
      <c r="C17" s="41">
        <v>-58.56</v>
      </c>
      <c r="D17" s="44">
        <v>-61</v>
      </c>
      <c r="F17" s="44">
        <v>-176</v>
      </c>
      <c r="G17" s="44">
        <v>49</v>
      </c>
      <c r="H17" s="44">
        <v>-92.6</v>
      </c>
      <c r="I17" s="41">
        <v>-93</v>
      </c>
      <c r="J17" s="44">
        <v>-39</v>
      </c>
      <c r="K17" s="3"/>
      <c r="P17" s="4"/>
      <c r="Q17" s="4"/>
      <c r="R17" s="4"/>
      <c r="S17" s="4"/>
      <c r="T17" s="4"/>
      <c r="U17" s="4"/>
      <c r="V17" s="4"/>
      <c r="W17" s="4"/>
      <c r="X17" s="4"/>
      <c r="Y17" s="21"/>
      <c r="Z17" s="3"/>
      <c r="AA17" s="3"/>
      <c r="AB17" s="3"/>
    </row>
    <row r="18" spans="2:28" ht="13.5" customHeight="1" thickBot="1">
      <c r="B18" s="75" t="s">
        <v>226</v>
      </c>
      <c r="C18" s="76">
        <v>-550</v>
      </c>
      <c r="D18" s="78">
        <v>-825</v>
      </c>
      <c r="F18" s="78">
        <v>-2416</v>
      </c>
      <c r="G18" s="78">
        <v>-748</v>
      </c>
      <c r="H18" s="78">
        <v>-416.95539670999995</v>
      </c>
      <c r="I18" s="76">
        <v>-496</v>
      </c>
      <c r="J18" s="78">
        <v>-755</v>
      </c>
      <c r="K18" s="3"/>
      <c r="P18" s="4"/>
      <c r="Q18" s="4"/>
      <c r="R18" s="4"/>
      <c r="S18" s="4"/>
      <c r="T18" s="4"/>
      <c r="U18" s="4"/>
      <c r="V18" s="4"/>
      <c r="W18" s="4"/>
      <c r="X18" s="4"/>
      <c r="Y18" s="21"/>
      <c r="Z18" s="3"/>
      <c r="AA18" s="3"/>
      <c r="AB18" s="3"/>
    </row>
    <row r="19" spans="2:28" ht="13.5" customHeight="1" thickBot="1">
      <c r="B19" s="75" t="s">
        <v>78</v>
      </c>
      <c r="C19" s="76">
        <v>117</v>
      </c>
      <c r="D19" s="118">
        <v>416</v>
      </c>
      <c r="E19" s="131"/>
      <c r="F19" s="118">
        <v>856</v>
      </c>
      <c r="G19" s="118">
        <v>413</v>
      </c>
      <c r="H19" s="118">
        <v>-19</v>
      </c>
      <c r="I19" s="76">
        <v>62</v>
      </c>
      <c r="J19" s="118">
        <v>401</v>
      </c>
      <c r="K19" s="3"/>
      <c r="AB19" s="3"/>
    </row>
    <row r="20" spans="2:28" ht="13.5" customHeight="1" thickBot="1">
      <c r="B20" s="75" t="s">
        <v>80</v>
      </c>
      <c r="C20" s="76">
        <v>-47</v>
      </c>
      <c r="D20" s="118">
        <v>148</v>
      </c>
      <c r="E20" s="132"/>
      <c r="F20" s="118">
        <v>149</v>
      </c>
      <c r="G20" s="118">
        <v>97</v>
      </c>
      <c r="H20" s="118">
        <v>-106</v>
      </c>
      <c r="I20" s="76">
        <v>-39</v>
      </c>
      <c r="J20" s="118">
        <v>197</v>
      </c>
      <c r="K20" s="3"/>
      <c r="L20" s="3"/>
      <c r="M20" s="3"/>
      <c r="N20" s="3"/>
      <c r="O20" s="3"/>
      <c r="AA20" s="3"/>
      <c r="AB20" s="3"/>
    </row>
    <row r="21" spans="2:28" ht="15.75" customHeight="1">
      <c r="B21" s="38"/>
      <c r="C21" s="133"/>
      <c r="D21" s="270"/>
      <c r="E21" s="133"/>
      <c r="F21" s="133"/>
      <c r="G21" s="133"/>
      <c r="H21" s="133"/>
      <c r="I21" s="133"/>
      <c r="K21" s="3"/>
      <c r="L21" s="3"/>
      <c r="M21" s="3"/>
      <c r="N21" s="3"/>
      <c r="O21" s="3"/>
      <c r="AA21" s="3"/>
      <c r="AB21" s="3"/>
    </row>
    <row r="22" spans="2:28" ht="15.75" customHeight="1">
      <c r="B22" s="38"/>
      <c r="C22" s="136"/>
      <c r="D22" s="271"/>
      <c r="E22" s="136"/>
      <c r="F22" s="136"/>
      <c r="G22" s="110"/>
      <c r="H22" s="136"/>
      <c r="I22" s="137"/>
      <c r="K22" s="3"/>
      <c r="L22" s="3"/>
      <c r="M22" s="3"/>
      <c r="N22" s="3"/>
      <c r="O22" s="3"/>
      <c r="AA22" s="3"/>
      <c r="AB22" s="3"/>
    </row>
    <row r="23" spans="2:28" ht="15.75" customHeight="1">
      <c r="B23" s="38"/>
      <c r="C23" s="136"/>
      <c r="D23" s="136"/>
      <c r="E23" s="136"/>
      <c r="F23" s="136"/>
      <c r="G23" s="136"/>
      <c r="H23" s="173"/>
      <c r="I23" s="138"/>
      <c r="K23" s="3"/>
      <c r="L23" s="3"/>
      <c r="M23" s="3"/>
      <c r="N23" s="3"/>
      <c r="O23" s="3"/>
      <c r="AA23" s="3"/>
      <c r="AB23" s="3"/>
    </row>
    <row r="24" spans="2:28" s="109" customFormat="1" ht="15.75" customHeight="1">
      <c r="B24" s="111"/>
      <c r="C24" s="202"/>
      <c r="D24" s="202"/>
      <c r="E24" s="202"/>
      <c r="F24" s="111"/>
      <c r="G24" s="111"/>
      <c r="H24" s="111"/>
      <c r="I24" s="173"/>
      <c r="K24" s="110"/>
      <c r="L24" s="110"/>
      <c r="M24" s="110"/>
      <c r="N24" s="110"/>
      <c r="O24" s="110"/>
      <c r="AA24" s="110"/>
      <c r="AB24" s="110"/>
    </row>
    <row r="25" spans="2:28" s="109" customFormat="1" ht="15.75" customHeight="1">
      <c r="B25" s="111"/>
      <c r="C25" s="44"/>
      <c r="D25" s="44"/>
      <c r="E25" s="44"/>
      <c r="F25" s="133"/>
      <c r="G25" s="134"/>
      <c r="H25" s="135"/>
      <c r="I25" s="134"/>
      <c r="K25" s="110"/>
      <c r="L25" s="110"/>
      <c r="M25" s="110"/>
      <c r="N25" s="110"/>
      <c r="O25" s="110"/>
      <c r="AA25" s="110"/>
      <c r="AB25" s="110"/>
    </row>
    <row r="26" spans="2:28" s="109" customFormat="1" ht="15.75" customHeight="1">
      <c r="B26" s="112"/>
      <c r="C26" s="44"/>
      <c r="D26" s="44"/>
      <c r="E26" s="44"/>
      <c r="F26" s="133"/>
      <c r="G26" s="134"/>
      <c r="H26" s="135"/>
      <c r="I26" s="134"/>
      <c r="K26" s="110"/>
      <c r="L26" s="110"/>
      <c r="M26" s="110"/>
      <c r="N26" s="110"/>
      <c r="O26" s="110"/>
      <c r="AA26" s="110"/>
      <c r="AB26" s="110"/>
    </row>
    <row r="27" spans="2:28" s="109" customFormat="1" ht="15.75" customHeight="1">
      <c r="B27" s="112"/>
      <c r="C27" s="79"/>
      <c r="D27" s="79"/>
      <c r="E27" s="79"/>
      <c r="F27" s="133"/>
      <c r="G27" s="134"/>
      <c r="H27" s="134"/>
      <c r="I27" s="134"/>
      <c r="K27" s="110"/>
      <c r="L27" s="110"/>
      <c r="M27" s="110"/>
      <c r="N27" s="110"/>
      <c r="O27" s="110"/>
      <c r="AA27" s="110"/>
      <c r="AB27" s="110"/>
    </row>
    <row r="28" spans="2:28" s="109" customFormat="1" ht="15.75" customHeight="1">
      <c r="B28" s="112"/>
      <c r="C28" s="44"/>
      <c r="D28" s="44"/>
      <c r="E28" s="44"/>
      <c r="F28" s="133"/>
      <c r="G28" s="134"/>
      <c r="H28" s="134"/>
      <c r="I28" s="134"/>
      <c r="K28" s="110"/>
      <c r="L28" s="110"/>
      <c r="M28" s="110"/>
      <c r="N28" s="110"/>
      <c r="O28" s="110"/>
      <c r="AA28" s="110"/>
      <c r="AB28" s="110"/>
    </row>
    <row r="29" spans="2:28" s="109" customFormat="1" ht="15.75" customHeight="1">
      <c r="B29" s="112"/>
      <c r="C29" s="44"/>
      <c r="D29" s="44"/>
      <c r="E29" s="44"/>
      <c r="F29" s="133"/>
      <c r="G29" s="134"/>
      <c r="H29" s="134"/>
      <c r="I29" s="134"/>
      <c r="K29" s="110"/>
      <c r="L29" s="110"/>
      <c r="M29" s="110"/>
      <c r="N29" s="110"/>
      <c r="O29" s="110"/>
      <c r="AA29" s="110"/>
      <c r="AB29" s="110"/>
    </row>
    <row r="30" spans="2:28" s="109" customFormat="1" ht="15.75" customHeight="1">
      <c r="B30" s="112"/>
      <c r="C30" s="44"/>
      <c r="D30" s="44"/>
      <c r="E30" s="44"/>
      <c r="F30" s="239"/>
      <c r="G30" s="134"/>
      <c r="H30" s="139"/>
      <c r="I30" s="135"/>
      <c r="K30" s="110"/>
      <c r="L30" s="110"/>
      <c r="M30" s="110"/>
      <c r="N30" s="110"/>
      <c r="O30" s="110"/>
      <c r="AA30" s="110"/>
      <c r="AB30" s="110"/>
    </row>
    <row r="31" spans="2:28" s="109" customFormat="1" ht="15.75" customHeight="1">
      <c r="B31" s="112"/>
      <c r="C31" s="44"/>
      <c r="D31" s="44"/>
      <c r="E31" s="44"/>
      <c r="F31" s="239"/>
      <c r="G31" s="134"/>
      <c r="H31" s="139"/>
      <c r="I31" s="140"/>
      <c r="K31" s="110"/>
      <c r="L31" s="110"/>
      <c r="M31" s="110"/>
      <c r="N31" s="110"/>
      <c r="O31" s="110"/>
      <c r="AA31" s="110"/>
      <c r="AB31" s="110"/>
    </row>
    <row r="32" spans="2:28" s="109" customFormat="1" ht="15.75" customHeight="1">
      <c r="B32" s="112"/>
      <c r="C32" s="44"/>
      <c r="D32" s="44"/>
      <c r="E32" s="44"/>
      <c r="F32" s="133"/>
      <c r="G32" s="134"/>
      <c r="H32" s="134"/>
      <c r="I32" s="134"/>
      <c r="K32" s="110"/>
      <c r="L32" s="110"/>
      <c r="M32" s="110"/>
      <c r="N32" s="110"/>
      <c r="O32" s="110"/>
      <c r="AA32" s="110"/>
      <c r="AB32" s="110"/>
    </row>
    <row r="33" spans="2:28" s="109" customFormat="1" ht="15.75" customHeight="1">
      <c r="B33" s="112"/>
      <c r="C33" s="44"/>
      <c r="D33" s="44"/>
      <c r="E33" s="44"/>
      <c r="F33" s="133"/>
      <c r="G33" s="134"/>
      <c r="H33" s="134"/>
      <c r="I33" s="134"/>
      <c r="K33" s="110"/>
      <c r="L33" s="110"/>
      <c r="M33" s="110"/>
      <c r="N33" s="110"/>
      <c r="O33" s="110"/>
      <c r="AA33" s="110"/>
      <c r="AB33" s="110"/>
    </row>
    <row r="34" spans="2:28" s="109" customFormat="1" ht="15.75" customHeight="1">
      <c r="B34" s="112"/>
      <c r="C34" s="44"/>
      <c r="D34" s="44"/>
      <c r="E34" s="44"/>
      <c r="F34" s="133"/>
      <c r="G34" s="134"/>
      <c r="H34" s="134"/>
      <c r="I34" s="134"/>
      <c r="K34" s="110"/>
      <c r="L34" s="110"/>
      <c r="M34" s="110"/>
      <c r="N34" s="110"/>
      <c r="O34" s="110"/>
      <c r="AA34" s="110"/>
      <c r="AB34" s="110"/>
    </row>
    <row r="35" spans="2:28" s="109" customFormat="1" ht="15.75" customHeight="1">
      <c r="B35" s="112"/>
      <c r="C35" s="44"/>
      <c r="D35" s="44"/>
      <c r="E35" s="44"/>
      <c r="F35" s="133"/>
      <c r="G35" s="134"/>
      <c r="H35" s="134"/>
      <c r="I35" s="134"/>
      <c r="K35" s="110"/>
      <c r="L35" s="110"/>
      <c r="M35" s="110"/>
      <c r="N35" s="110"/>
      <c r="O35" s="110"/>
      <c r="AA35" s="110"/>
      <c r="AB35" s="110"/>
    </row>
    <row r="36" spans="2:28" s="109" customFormat="1" ht="15.75" customHeight="1">
      <c r="B36" s="112"/>
      <c r="C36" s="79"/>
      <c r="D36" s="79"/>
      <c r="E36" s="79"/>
      <c r="F36" s="133"/>
      <c r="G36" s="134"/>
      <c r="H36" s="134"/>
      <c r="I36" s="134"/>
      <c r="K36" s="110"/>
      <c r="L36" s="110"/>
      <c r="M36" s="110"/>
      <c r="N36" s="110"/>
      <c r="O36" s="110"/>
      <c r="AA36" s="110"/>
      <c r="AB36" s="110"/>
    </row>
    <row r="37" spans="2:28" s="109" customFormat="1" ht="15.75" customHeight="1">
      <c r="B37" s="111"/>
      <c r="C37" s="79"/>
      <c r="D37" s="79"/>
      <c r="E37" s="79"/>
      <c r="F37" s="240"/>
      <c r="G37" s="120"/>
      <c r="H37" s="120"/>
      <c r="I37" s="120"/>
      <c r="K37" s="110"/>
      <c r="L37" s="110"/>
      <c r="M37" s="110"/>
      <c r="N37" s="110"/>
      <c r="O37" s="110"/>
      <c r="AA37" s="110"/>
      <c r="AB37" s="110"/>
    </row>
    <row r="38" spans="2:28" s="109" customFormat="1" ht="15.75" customHeight="1">
      <c r="B38" s="114"/>
      <c r="C38" s="79"/>
      <c r="D38" s="79"/>
      <c r="E38" s="79"/>
      <c r="F38" s="240"/>
      <c r="G38" s="120"/>
      <c r="H38" s="120"/>
      <c r="I38" s="120"/>
      <c r="AA38" s="110"/>
      <c r="AB38" s="110"/>
    </row>
    <row r="39" spans="2:28" s="109" customFormat="1" ht="15.75" customHeight="1">
      <c r="B39" s="115"/>
      <c r="C39" s="46"/>
      <c r="D39" s="46"/>
      <c r="E39" s="46"/>
      <c r="F39" s="240"/>
      <c r="G39" s="120"/>
      <c r="H39" s="120"/>
      <c r="I39" s="120"/>
      <c r="K39" s="110"/>
      <c r="L39" s="110"/>
      <c r="M39" s="110"/>
      <c r="N39" s="110"/>
      <c r="O39" s="110"/>
      <c r="AA39" s="110"/>
      <c r="AB39" s="110"/>
    </row>
    <row r="40" spans="2:28" ht="15.75" customHeight="1">
      <c r="B40" s="63"/>
      <c r="C40" s="44"/>
      <c r="D40" s="44"/>
      <c r="E40" s="44"/>
      <c r="F40" s="240"/>
      <c r="AA40" s="3"/>
      <c r="AB40" s="3"/>
    </row>
    <row r="41" spans="3:6" ht="13.5">
      <c r="C41" s="79"/>
      <c r="D41" s="79"/>
      <c r="E41" s="79"/>
      <c r="F41" s="240"/>
    </row>
    <row r="42" spans="3:6" ht="13.5">
      <c r="C42" s="44"/>
      <c r="D42" s="44"/>
      <c r="E42" s="44"/>
      <c r="F42" s="240"/>
    </row>
    <row r="43" spans="3:5" ht="13.5">
      <c r="C43" s="44"/>
      <c r="D43" s="44"/>
      <c r="E43" s="44"/>
    </row>
  </sheetData>
  <sheetProtection/>
  <conditionalFormatting sqref="I30">
    <cfRule type="cellIs" priority="3" dxfId="1" operator="lessThan" stopIfTrue="1">
      <formula>0</formula>
    </cfRule>
    <cfRule type="cellIs" priority="4" dxfId="0" operator="greaterThan" stopIfTrue="1">
      <formula>0</formula>
    </cfRule>
  </conditionalFormatting>
  <conditionalFormatting sqref="G30">
    <cfRule type="cellIs" priority="1" dxfId="1" operator="lessThan" stopIfTrue="1">
      <formula>0</formula>
    </cfRule>
    <cfRule type="cellIs" priority="2" dxfId="0" operator="greaterThan" stopIfTrue="1">
      <formula>0</formula>
    </cfRule>
  </conditionalFormatting>
  <hyperlinks>
    <hyperlink ref="B1" location="'PGNiG Group'!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6.xml><?xml version="1.0" encoding="utf-8"?>
<worksheet xmlns="http://schemas.openxmlformats.org/spreadsheetml/2006/main" xmlns:r="http://schemas.openxmlformats.org/officeDocument/2006/relationships">
  <dimension ref="B1:AB43"/>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9" width="20.7109375" style="120" customWidth="1"/>
    <col min="10" max="13" width="20.7109375" style="1" customWidth="1"/>
    <col min="14" max="19" width="17.7109375" style="1" customWidth="1"/>
    <col min="20" max="24" width="17.7109375" style="1" hidden="1" customWidth="1"/>
    <col min="25" max="16384" width="9.140625" style="1" customWidth="1"/>
  </cols>
  <sheetData>
    <row r="1" spans="2:8" ht="23.25" customHeight="1">
      <c r="B1" s="293" t="s">
        <v>36</v>
      </c>
      <c r="C1" s="33"/>
      <c r="D1" s="33"/>
      <c r="E1" s="33"/>
      <c r="F1" s="33"/>
      <c r="G1" s="33"/>
      <c r="H1" s="33"/>
    </row>
    <row r="2" spans="2:10" ht="15.75" customHeight="1">
      <c r="B2" s="34"/>
      <c r="C2" s="124"/>
      <c r="D2" s="34"/>
      <c r="E2" s="1"/>
      <c r="F2" s="35"/>
      <c r="G2" s="35"/>
      <c r="H2" s="35"/>
      <c r="I2" s="35"/>
      <c r="J2" s="35"/>
    </row>
    <row r="3" spans="2:9" ht="13.5">
      <c r="B3" s="2"/>
      <c r="C3" s="126"/>
      <c r="D3" s="2"/>
      <c r="E3" s="1"/>
      <c r="F3" s="1"/>
      <c r="G3" s="1"/>
      <c r="H3" s="1"/>
      <c r="I3" s="1"/>
    </row>
    <row r="4" spans="2:15" ht="75.75" customHeight="1">
      <c r="B4" s="70" t="s">
        <v>62</v>
      </c>
      <c r="C4" s="72" t="s">
        <v>310</v>
      </c>
      <c r="D4" s="108" t="s">
        <v>274</v>
      </c>
      <c r="E4" s="127"/>
      <c r="F4" s="108">
        <v>2019</v>
      </c>
      <c r="G4" s="108" t="s">
        <v>50</v>
      </c>
      <c r="H4" s="108" t="s">
        <v>48</v>
      </c>
      <c r="I4" s="72" t="s">
        <v>46</v>
      </c>
      <c r="J4" s="108" t="s">
        <v>43</v>
      </c>
      <c r="K4" s="3"/>
      <c r="L4" s="3"/>
      <c r="M4" s="3"/>
      <c r="N4" s="3"/>
      <c r="O4" s="3"/>
    </row>
    <row r="5" spans="2:15" ht="12" customHeight="1">
      <c r="B5" s="68"/>
      <c r="C5" s="171" t="s">
        <v>39</v>
      </c>
      <c r="D5" s="98" t="s">
        <v>39</v>
      </c>
      <c r="E5" s="127"/>
      <c r="F5" s="98" t="s">
        <v>39</v>
      </c>
      <c r="G5" s="98" t="s">
        <v>39</v>
      </c>
      <c r="H5" s="98" t="s">
        <v>39</v>
      </c>
      <c r="I5" s="171" t="s">
        <v>39</v>
      </c>
      <c r="J5" s="98" t="s">
        <v>39</v>
      </c>
      <c r="K5" s="3"/>
      <c r="L5" s="3"/>
      <c r="M5" s="3"/>
      <c r="N5" s="3"/>
      <c r="O5" s="3"/>
    </row>
    <row r="6" spans="2:15" ht="12" customHeight="1" thickBot="1">
      <c r="B6" s="101"/>
      <c r="C6" s="102"/>
      <c r="D6" s="101"/>
      <c r="E6" s="128"/>
      <c r="F6" s="101"/>
      <c r="G6" s="101"/>
      <c r="H6" s="101"/>
      <c r="I6" s="102"/>
      <c r="J6" s="101"/>
      <c r="K6" s="3"/>
      <c r="L6" s="3"/>
      <c r="M6" s="3"/>
      <c r="N6" s="3"/>
      <c r="O6" s="3"/>
    </row>
    <row r="7" spans="2:11" ht="12.75" customHeight="1">
      <c r="B7" s="38" t="s">
        <v>218</v>
      </c>
      <c r="C7" s="41">
        <v>36</v>
      </c>
      <c r="D7" s="44">
        <v>26</v>
      </c>
      <c r="F7" s="44">
        <v>170</v>
      </c>
      <c r="G7" s="44">
        <v>80</v>
      </c>
      <c r="H7" s="44">
        <v>40</v>
      </c>
      <c r="I7" s="41">
        <v>26</v>
      </c>
      <c r="J7" s="44">
        <v>24</v>
      </c>
      <c r="K7" s="3"/>
    </row>
    <row r="8" spans="2:28" ht="12.75" customHeight="1">
      <c r="B8" s="38" t="s">
        <v>230</v>
      </c>
      <c r="C8" s="41">
        <v>94</v>
      </c>
      <c r="D8" s="44">
        <v>85</v>
      </c>
      <c r="E8" s="127"/>
      <c r="F8" s="44">
        <v>330</v>
      </c>
      <c r="G8" s="44">
        <v>99</v>
      </c>
      <c r="H8" s="44">
        <v>78</v>
      </c>
      <c r="I8" s="41">
        <v>86</v>
      </c>
      <c r="J8" s="44">
        <v>67</v>
      </c>
      <c r="K8" s="3"/>
      <c r="L8" s="3"/>
      <c r="M8" s="3"/>
      <c r="N8" s="3"/>
      <c r="O8" s="3"/>
      <c r="AB8" s="3"/>
    </row>
    <row r="9" spans="2:28" ht="13.5" customHeight="1" thickBot="1">
      <c r="B9" s="75" t="s">
        <v>220</v>
      </c>
      <c r="C9" s="76">
        <v>130</v>
      </c>
      <c r="D9" s="78">
        <v>111</v>
      </c>
      <c r="F9" s="78">
        <v>500</v>
      </c>
      <c r="G9" s="78">
        <v>179</v>
      </c>
      <c r="H9" s="78">
        <v>118</v>
      </c>
      <c r="I9" s="76">
        <v>112</v>
      </c>
      <c r="J9" s="78">
        <v>91</v>
      </c>
      <c r="K9" s="3"/>
      <c r="AB9" s="3"/>
    </row>
    <row r="10" spans="2:28" ht="12.75" customHeight="1">
      <c r="B10" s="38" t="s">
        <v>79</v>
      </c>
      <c r="C10" s="41">
        <v>-14</v>
      </c>
      <c r="D10" s="44">
        <v>-15</v>
      </c>
      <c r="F10" s="44">
        <v>-64</v>
      </c>
      <c r="G10" s="44">
        <v>-17</v>
      </c>
      <c r="H10" s="44">
        <v>-16</v>
      </c>
      <c r="I10" s="41">
        <v>-16.2</v>
      </c>
      <c r="J10" s="44">
        <v>-15</v>
      </c>
      <c r="K10" s="3"/>
      <c r="P10" s="4"/>
      <c r="Q10" s="4"/>
      <c r="R10" s="4"/>
      <c r="S10" s="4"/>
      <c r="T10" s="20"/>
      <c r="U10" s="4"/>
      <c r="V10" s="4"/>
      <c r="W10" s="4"/>
      <c r="X10" s="4"/>
      <c r="Y10" s="21"/>
      <c r="Z10" s="3"/>
      <c r="AA10" s="3"/>
      <c r="AB10" s="3"/>
    </row>
    <row r="11" spans="2:28" ht="12.75" customHeight="1">
      <c r="B11" s="38" t="s">
        <v>221</v>
      </c>
      <c r="C11" s="41">
        <v>-6</v>
      </c>
      <c r="D11" s="44">
        <v>-9</v>
      </c>
      <c r="F11" s="44">
        <v>-66</v>
      </c>
      <c r="G11" s="44">
        <v>-18</v>
      </c>
      <c r="H11" s="44">
        <v>-31</v>
      </c>
      <c r="I11" s="41">
        <v>-6.6</v>
      </c>
      <c r="J11" s="44">
        <v>-10</v>
      </c>
      <c r="K11" s="3"/>
      <c r="P11" s="4"/>
      <c r="Q11" s="4"/>
      <c r="R11" s="4"/>
      <c r="S11" s="4"/>
      <c r="T11" s="4"/>
      <c r="U11" s="4"/>
      <c r="V11" s="4"/>
      <c r="W11" s="4"/>
      <c r="X11" s="4"/>
      <c r="Y11" s="21"/>
      <c r="Z11" s="3"/>
      <c r="AA11" s="3"/>
      <c r="AB11" s="3"/>
    </row>
    <row r="12" spans="2:28" ht="12.75" customHeight="1">
      <c r="B12" s="38" t="s">
        <v>222</v>
      </c>
      <c r="C12" s="41">
        <v>-72</v>
      </c>
      <c r="D12" s="44">
        <v>-70</v>
      </c>
      <c r="F12" s="44">
        <v>-266</v>
      </c>
      <c r="G12" s="44">
        <v>-79</v>
      </c>
      <c r="H12" s="44">
        <v>-62.1</v>
      </c>
      <c r="I12" s="41">
        <v>-64.6</v>
      </c>
      <c r="J12" s="44">
        <v>-60</v>
      </c>
      <c r="K12" s="3"/>
      <c r="P12" s="4"/>
      <c r="Q12" s="4"/>
      <c r="R12" s="4"/>
      <c r="S12" s="4"/>
      <c r="T12" s="4"/>
      <c r="U12" s="4"/>
      <c r="V12" s="4"/>
      <c r="W12" s="4"/>
      <c r="X12" s="4"/>
      <c r="Y12" s="21"/>
      <c r="Z12" s="3"/>
      <c r="AA12" s="3"/>
      <c r="AB12" s="3"/>
    </row>
    <row r="13" spans="2:28" ht="12.75" customHeight="1">
      <c r="B13" s="38" t="s">
        <v>223</v>
      </c>
      <c r="C13" s="41">
        <v>-58.17</v>
      </c>
      <c r="D13" s="44">
        <v>-52</v>
      </c>
      <c r="F13" s="44">
        <v>-291</v>
      </c>
      <c r="G13" s="44">
        <v>-103</v>
      </c>
      <c r="H13" s="44">
        <v>-82.5</v>
      </c>
      <c r="I13" s="41">
        <v>-47.8</v>
      </c>
      <c r="J13" s="44">
        <v>-58</v>
      </c>
      <c r="K13" s="3"/>
      <c r="P13" s="4"/>
      <c r="Q13" s="4"/>
      <c r="R13" s="4"/>
      <c r="S13" s="4"/>
      <c r="T13" s="4"/>
      <c r="U13" s="4"/>
      <c r="V13" s="4"/>
      <c r="W13" s="4"/>
      <c r="X13" s="4"/>
      <c r="Y13" s="21"/>
      <c r="Z13" s="3"/>
      <c r="AA13" s="3"/>
      <c r="AB13" s="3"/>
    </row>
    <row r="14" spans="2:28" ht="12.75" customHeight="1">
      <c r="B14" s="38" t="s">
        <v>72</v>
      </c>
      <c r="C14" s="41">
        <v>0</v>
      </c>
      <c r="D14" s="44">
        <v>0</v>
      </c>
      <c r="F14" s="44">
        <v>0</v>
      </c>
      <c r="G14" s="44">
        <v>0</v>
      </c>
      <c r="H14" s="44">
        <v>0</v>
      </c>
      <c r="I14" s="41">
        <v>0</v>
      </c>
      <c r="J14" s="44">
        <v>0</v>
      </c>
      <c r="K14" s="3"/>
      <c r="P14" s="4"/>
      <c r="Q14" s="4"/>
      <c r="R14" s="4"/>
      <c r="S14" s="4"/>
      <c r="T14" s="4"/>
      <c r="U14" s="4"/>
      <c r="V14" s="4"/>
      <c r="W14" s="4"/>
      <c r="X14" s="4"/>
      <c r="Y14" s="21"/>
      <c r="Z14" s="3"/>
      <c r="AA14" s="3"/>
      <c r="AB14" s="3"/>
    </row>
    <row r="15" spans="2:28" ht="12.75" customHeight="1">
      <c r="B15" s="38" t="s">
        <v>77</v>
      </c>
      <c r="C15" s="41">
        <v>0</v>
      </c>
      <c r="D15" s="44">
        <v>0</v>
      </c>
      <c r="F15" s="44">
        <v>-47</v>
      </c>
      <c r="G15" s="44">
        <v>-11</v>
      </c>
      <c r="H15" s="44">
        <v>0</v>
      </c>
      <c r="I15" s="41">
        <v>-36</v>
      </c>
      <c r="J15" s="44">
        <v>0</v>
      </c>
      <c r="K15" s="3"/>
      <c r="P15" s="4"/>
      <c r="Q15" s="4"/>
      <c r="R15" s="4"/>
      <c r="S15" s="4"/>
      <c r="T15" s="4"/>
      <c r="U15" s="4"/>
      <c r="V15" s="4"/>
      <c r="W15" s="4"/>
      <c r="X15" s="4"/>
      <c r="Y15" s="21"/>
      <c r="Z15" s="3"/>
      <c r="AA15" s="3"/>
      <c r="AB15" s="3"/>
    </row>
    <row r="16" spans="2:28" ht="12.75" customHeight="1">
      <c r="B16" s="38" t="s">
        <v>224</v>
      </c>
      <c r="C16" s="41">
        <v>8</v>
      </c>
      <c r="D16" s="44">
        <v>17</v>
      </c>
      <c r="F16" s="44">
        <v>63</v>
      </c>
      <c r="G16" s="44">
        <v>30</v>
      </c>
      <c r="H16" s="44">
        <v>21.7</v>
      </c>
      <c r="I16" s="41">
        <v>8.8</v>
      </c>
      <c r="J16" s="44">
        <v>2</v>
      </c>
      <c r="K16" s="3"/>
      <c r="P16" s="4"/>
      <c r="Q16" s="4"/>
      <c r="R16" s="4"/>
      <c r="S16" s="4"/>
      <c r="T16" s="4"/>
      <c r="U16" s="4"/>
      <c r="V16" s="4"/>
      <c r="W16" s="4"/>
      <c r="X16" s="4"/>
      <c r="Y16" s="21"/>
      <c r="Z16" s="3"/>
      <c r="AA16" s="3"/>
      <c r="AB16" s="3"/>
    </row>
    <row r="17" spans="2:28" ht="12.75" customHeight="1">
      <c r="B17" s="38" t="s">
        <v>225</v>
      </c>
      <c r="C17" s="41">
        <v>-48.83</v>
      </c>
      <c r="D17" s="44">
        <v>-63</v>
      </c>
      <c r="F17" s="44">
        <v>-151</v>
      </c>
      <c r="G17" s="44">
        <v>-45</v>
      </c>
      <c r="H17" s="44">
        <v>-16</v>
      </c>
      <c r="I17" s="41">
        <v>-76.4</v>
      </c>
      <c r="J17" s="44">
        <v>-14</v>
      </c>
      <c r="K17" s="3"/>
      <c r="P17" s="4"/>
      <c r="Q17" s="4"/>
      <c r="R17" s="4"/>
      <c r="S17" s="4"/>
      <c r="T17" s="4"/>
      <c r="U17" s="4"/>
      <c r="V17" s="4"/>
      <c r="W17" s="4"/>
      <c r="X17" s="4"/>
      <c r="Y17" s="21"/>
      <c r="Z17" s="3"/>
      <c r="AA17" s="3"/>
      <c r="AB17" s="3"/>
    </row>
    <row r="18" spans="2:28" ht="13.5" customHeight="1" thickBot="1">
      <c r="B18" s="75" t="s">
        <v>226</v>
      </c>
      <c r="C18" s="76">
        <v>-191</v>
      </c>
      <c r="D18" s="78">
        <v>-192</v>
      </c>
      <c r="F18" s="78">
        <v>-822</v>
      </c>
      <c r="G18" s="78">
        <v>-242</v>
      </c>
      <c r="H18" s="78">
        <v>-185.93961030210258</v>
      </c>
      <c r="I18" s="76">
        <v>-239</v>
      </c>
      <c r="J18" s="78">
        <v>-155</v>
      </c>
      <c r="K18" s="3"/>
      <c r="P18" s="4"/>
      <c r="Q18" s="4"/>
      <c r="R18" s="4"/>
      <c r="S18" s="4"/>
      <c r="T18" s="4"/>
      <c r="U18" s="4"/>
      <c r="V18" s="4"/>
      <c r="W18" s="4"/>
      <c r="X18" s="4"/>
      <c r="Y18" s="21"/>
      <c r="Z18" s="3"/>
      <c r="AA18" s="3"/>
      <c r="AB18" s="3"/>
    </row>
    <row r="19" spans="2:28" ht="13.5" customHeight="1" thickBot="1">
      <c r="B19" s="75" t="s">
        <v>78</v>
      </c>
      <c r="C19" s="76">
        <v>-47</v>
      </c>
      <c r="D19" s="118">
        <v>-66</v>
      </c>
      <c r="E19" s="131"/>
      <c r="F19" s="118">
        <v>-258</v>
      </c>
      <c r="G19" s="118">
        <v>-46</v>
      </c>
      <c r="H19" s="118">
        <v>-52</v>
      </c>
      <c r="I19" s="76">
        <v>-111</v>
      </c>
      <c r="J19" s="118">
        <v>-49</v>
      </c>
      <c r="K19" s="3"/>
      <c r="AB19" s="3"/>
    </row>
    <row r="20" spans="2:28" ht="13.5" customHeight="1" thickBot="1">
      <c r="B20" s="75" t="s">
        <v>80</v>
      </c>
      <c r="C20" s="76">
        <v>-61</v>
      </c>
      <c r="D20" s="118">
        <v>-81</v>
      </c>
      <c r="E20" s="132"/>
      <c r="F20" s="118">
        <v>-322</v>
      </c>
      <c r="G20" s="118">
        <v>-63</v>
      </c>
      <c r="H20" s="118">
        <v>-68</v>
      </c>
      <c r="I20" s="76">
        <v>-127</v>
      </c>
      <c r="J20" s="118">
        <v>-64</v>
      </c>
      <c r="K20" s="3"/>
      <c r="L20" s="3"/>
      <c r="M20" s="3"/>
      <c r="N20" s="3"/>
      <c r="O20" s="3"/>
      <c r="AA20" s="3"/>
      <c r="AB20" s="3"/>
    </row>
    <row r="21" spans="2:28" ht="15.75" customHeight="1">
      <c r="B21" s="49"/>
      <c r="C21" s="133"/>
      <c r="D21" s="270"/>
      <c r="E21" s="133"/>
      <c r="F21" s="133"/>
      <c r="G21" s="133"/>
      <c r="H21" s="133"/>
      <c r="I21" s="133"/>
      <c r="J21" s="3"/>
      <c r="K21" s="3"/>
      <c r="L21" s="3"/>
      <c r="M21" s="3"/>
      <c r="N21" s="3"/>
      <c r="O21" s="3"/>
      <c r="AA21" s="3"/>
      <c r="AB21" s="3"/>
    </row>
    <row r="22" spans="2:28" ht="15.75" customHeight="1">
      <c r="B22" s="38"/>
      <c r="C22" s="136"/>
      <c r="D22" s="271"/>
      <c r="E22" s="136"/>
      <c r="F22" s="136"/>
      <c r="G22" s="110"/>
      <c r="H22" s="136"/>
      <c r="I22" s="137"/>
      <c r="J22" s="3"/>
      <c r="K22" s="3"/>
      <c r="L22" s="3"/>
      <c r="M22" s="3"/>
      <c r="N22" s="3"/>
      <c r="O22" s="3"/>
      <c r="AA22" s="3"/>
      <c r="AB22" s="3"/>
    </row>
    <row r="23" spans="3:28" ht="15.75" customHeight="1">
      <c r="C23" s="136"/>
      <c r="D23" s="136"/>
      <c r="E23" s="136"/>
      <c r="F23" s="136"/>
      <c r="G23" s="136"/>
      <c r="H23" s="173"/>
      <c r="I23" s="138"/>
      <c r="J23" s="3"/>
      <c r="K23" s="3"/>
      <c r="L23" s="3"/>
      <c r="M23" s="3"/>
      <c r="N23" s="3"/>
      <c r="O23" s="3"/>
      <c r="AA23" s="3"/>
      <c r="AB23" s="3"/>
    </row>
    <row r="24" spans="3:28" s="109" customFormat="1" ht="15.75" customHeight="1">
      <c r="C24" s="202"/>
      <c r="D24" s="202"/>
      <c r="E24" s="202"/>
      <c r="F24" s="111"/>
      <c r="G24" s="111"/>
      <c r="H24" s="111"/>
      <c r="I24" s="173"/>
      <c r="J24" s="110"/>
      <c r="K24" s="110"/>
      <c r="L24" s="110"/>
      <c r="M24" s="110"/>
      <c r="N24" s="110"/>
      <c r="O24" s="110"/>
      <c r="AA24" s="110"/>
      <c r="AB24" s="110"/>
    </row>
    <row r="25" spans="2:28" s="109" customFormat="1" ht="15.75" customHeight="1">
      <c r="B25" s="111"/>
      <c r="C25" s="44"/>
      <c r="D25" s="44"/>
      <c r="E25" s="44"/>
      <c r="F25" s="133"/>
      <c r="G25" s="134"/>
      <c r="H25" s="135"/>
      <c r="I25" s="134"/>
      <c r="K25" s="110"/>
      <c r="L25" s="110"/>
      <c r="M25" s="110"/>
      <c r="N25" s="110"/>
      <c r="O25" s="110"/>
      <c r="AA25" s="110"/>
      <c r="AB25" s="110"/>
    </row>
    <row r="26" spans="2:28" s="109" customFormat="1" ht="15.75" customHeight="1">
      <c r="B26" s="112"/>
      <c r="C26" s="44"/>
      <c r="D26" s="44"/>
      <c r="E26" s="44"/>
      <c r="F26" s="133"/>
      <c r="G26" s="134"/>
      <c r="H26" s="135"/>
      <c r="I26" s="134"/>
      <c r="K26" s="110"/>
      <c r="L26" s="110"/>
      <c r="M26" s="110"/>
      <c r="N26" s="110"/>
      <c r="O26" s="110"/>
      <c r="AA26" s="110"/>
      <c r="AB26" s="110"/>
    </row>
    <row r="27" spans="2:28" s="109" customFormat="1" ht="15.75" customHeight="1">
      <c r="B27" s="112"/>
      <c r="C27" s="79"/>
      <c r="D27" s="79"/>
      <c r="E27" s="79"/>
      <c r="F27" s="133"/>
      <c r="G27" s="134"/>
      <c r="H27" s="134"/>
      <c r="I27" s="134"/>
      <c r="K27" s="110"/>
      <c r="L27" s="110"/>
      <c r="M27" s="110"/>
      <c r="N27" s="110"/>
      <c r="O27" s="110"/>
      <c r="AA27" s="110"/>
      <c r="AB27" s="110"/>
    </row>
    <row r="28" spans="2:28" s="109" customFormat="1" ht="15.75" customHeight="1">
      <c r="B28" s="112"/>
      <c r="C28" s="44"/>
      <c r="D28" s="44"/>
      <c r="E28" s="44"/>
      <c r="F28" s="133"/>
      <c r="G28" s="134"/>
      <c r="H28" s="134"/>
      <c r="I28" s="134"/>
      <c r="K28" s="110"/>
      <c r="L28" s="110"/>
      <c r="M28" s="110"/>
      <c r="N28" s="110"/>
      <c r="O28" s="110"/>
      <c r="AA28" s="110"/>
      <c r="AB28" s="110"/>
    </row>
    <row r="29" spans="2:28" s="109" customFormat="1" ht="15.75" customHeight="1">
      <c r="B29" s="112"/>
      <c r="C29" s="44"/>
      <c r="D29" s="44"/>
      <c r="E29" s="44"/>
      <c r="F29" s="133"/>
      <c r="G29" s="134"/>
      <c r="H29" s="134"/>
      <c r="I29" s="134"/>
      <c r="K29" s="110"/>
      <c r="L29" s="110"/>
      <c r="M29" s="110"/>
      <c r="N29" s="110"/>
      <c r="O29" s="110"/>
      <c r="AA29" s="110"/>
      <c r="AB29" s="110"/>
    </row>
    <row r="30" spans="2:28" s="109" customFormat="1" ht="15.75" customHeight="1">
      <c r="B30" s="112"/>
      <c r="C30" s="44"/>
      <c r="D30" s="44"/>
      <c r="E30" s="44"/>
      <c r="F30" s="239"/>
      <c r="G30" s="134"/>
      <c r="H30" s="139"/>
      <c r="I30" s="135"/>
      <c r="K30" s="110"/>
      <c r="L30" s="110"/>
      <c r="M30" s="110"/>
      <c r="N30" s="110"/>
      <c r="O30" s="110"/>
      <c r="AA30" s="110"/>
      <c r="AB30" s="110"/>
    </row>
    <row r="31" spans="2:28" s="109" customFormat="1" ht="15.75" customHeight="1">
      <c r="B31" s="112"/>
      <c r="C31" s="44"/>
      <c r="D31" s="44"/>
      <c r="E31" s="44"/>
      <c r="F31" s="239"/>
      <c r="G31" s="134"/>
      <c r="H31" s="139"/>
      <c r="I31" s="140"/>
      <c r="K31" s="110"/>
      <c r="L31" s="110"/>
      <c r="M31" s="110"/>
      <c r="N31" s="110"/>
      <c r="O31" s="110"/>
      <c r="AA31" s="110"/>
      <c r="AB31" s="110"/>
    </row>
    <row r="32" spans="2:28" s="109" customFormat="1" ht="15.75" customHeight="1">
      <c r="B32" s="112"/>
      <c r="C32" s="44"/>
      <c r="D32" s="44"/>
      <c r="E32" s="44"/>
      <c r="F32" s="133"/>
      <c r="G32" s="134"/>
      <c r="H32" s="134"/>
      <c r="I32" s="134"/>
      <c r="K32" s="110"/>
      <c r="L32" s="110"/>
      <c r="M32" s="110"/>
      <c r="N32" s="110"/>
      <c r="O32" s="110"/>
      <c r="AA32" s="110"/>
      <c r="AB32" s="110"/>
    </row>
    <row r="33" spans="2:28" s="109" customFormat="1" ht="15.75" customHeight="1">
      <c r="B33" s="112"/>
      <c r="C33" s="44"/>
      <c r="D33" s="44"/>
      <c r="E33" s="44"/>
      <c r="F33" s="133"/>
      <c r="G33" s="134"/>
      <c r="H33" s="134"/>
      <c r="I33" s="134"/>
      <c r="K33" s="110"/>
      <c r="L33" s="110"/>
      <c r="M33" s="110"/>
      <c r="N33" s="110"/>
      <c r="O33" s="110"/>
      <c r="AA33" s="110"/>
      <c r="AB33" s="110"/>
    </row>
    <row r="34" spans="2:28" s="109" customFormat="1" ht="15.75" customHeight="1">
      <c r="B34" s="112"/>
      <c r="C34" s="44"/>
      <c r="D34" s="44"/>
      <c r="E34" s="44"/>
      <c r="F34" s="133"/>
      <c r="G34" s="134"/>
      <c r="H34" s="134"/>
      <c r="I34" s="134"/>
      <c r="K34" s="110"/>
      <c r="L34" s="110"/>
      <c r="M34" s="110"/>
      <c r="N34" s="110"/>
      <c r="O34" s="110"/>
      <c r="AA34" s="110"/>
      <c r="AB34" s="110"/>
    </row>
    <row r="35" spans="2:28" s="109" customFormat="1" ht="15.75" customHeight="1">
      <c r="B35" s="112"/>
      <c r="C35" s="44"/>
      <c r="D35" s="44"/>
      <c r="E35" s="44"/>
      <c r="F35" s="133"/>
      <c r="G35" s="134"/>
      <c r="H35" s="134"/>
      <c r="I35" s="134"/>
      <c r="J35" s="113"/>
      <c r="K35" s="110"/>
      <c r="L35" s="110"/>
      <c r="M35" s="110"/>
      <c r="N35" s="110"/>
      <c r="O35" s="110"/>
      <c r="AA35" s="110"/>
      <c r="AB35" s="110"/>
    </row>
    <row r="36" spans="2:28" s="109" customFormat="1" ht="15.75" customHeight="1">
      <c r="B36" s="112"/>
      <c r="C36" s="79"/>
      <c r="D36" s="79"/>
      <c r="E36" s="79"/>
      <c r="F36" s="133"/>
      <c r="G36" s="134"/>
      <c r="H36" s="134"/>
      <c r="I36" s="134"/>
      <c r="K36" s="110"/>
      <c r="L36" s="110"/>
      <c r="M36" s="110"/>
      <c r="N36" s="110"/>
      <c r="O36" s="110"/>
      <c r="AA36" s="110"/>
      <c r="AB36" s="110"/>
    </row>
    <row r="37" spans="2:28" s="109" customFormat="1" ht="15.75" customHeight="1">
      <c r="B37" s="111"/>
      <c r="C37" s="79"/>
      <c r="D37" s="79"/>
      <c r="E37" s="79"/>
      <c r="F37" s="240"/>
      <c r="G37" s="120"/>
      <c r="H37" s="120"/>
      <c r="I37" s="120"/>
      <c r="K37" s="110"/>
      <c r="L37" s="110"/>
      <c r="M37" s="110"/>
      <c r="N37" s="110"/>
      <c r="O37" s="110"/>
      <c r="AA37" s="110"/>
      <c r="AB37" s="110"/>
    </row>
    <row r="38" spans="2:28" s="109" customFormat="1" ht="15.75" customHeight="1">
      <c r="B38" s="114"/>
      <c r="C38" s="79"/>
      <c r="D38" s="79"/>
      <c r="E38" s="79"/>
      <c r="F38" s="240"/>
      <c r="G38" s="120"/>
      <c r="H38" s="120"/>
      <c r="I38" s="120"/>
      <c r="AA38" s="110"/>
      <c r="AB38" s="110"/>
    </row>
    <row r="39" spans="2:28" s="109" customFormat="1" ht="15.75" customHeight="1">
      <c r="B39" s="115"/>
      <c r="C39" s="46"/>
      <c r="D39" s="46"/>
      <c r="E39" s="46"/>
      <c r="F39" s="240"/>
      <c r="G39" s="120"/>
      <c r="H39" s="120"/>
      <c r="I39" s="120"/>
      <c r="K39" s="110"/>
      <c r="L39" s="110"/>
      <c r="M39" s="110"/>
      <c r="N39" s="110"/>
      <c r="O39" s="110"/>
      <c r="AA39" s="110"/>
      <c r="AB39" s="110"/>
    </row>
    <row r="40" spans="2:28" s="109" customFormat="1" ht="15.75" customHeight="1">
      <c r="B40" s="115"/>
      <c r="C40" s="44"/>
      <c r="D40" s="44"/>
      <c r="E40" s="44"/>
      <c r="F40" s="240"/>
      <c r="G40" s="120"/>
      <c r="H40" s="120"/>
      <c r="I40" s="120"/>
      <c r="AA40" s="110"/>
      <c r="AB40" s="110"/>
    </row>
    <row r="41" spans="3:6" ht="13.5">
      <c r="C41" s="79"/>
      <c r="D41" s="79"/>
      <c r="E41" s="79"/>
      <c r="F41" s="240"/>
    </row>
    <row r="42" spans="3:6" ht="13.5">
      <c r="C42" s="44"/>
      <c r="D42" s="44"/>
      <c r="E42" s="44"/>
      <c r="F42" s="240"/>
    </row>
    <row r="43" spans="3:5" ht="13.5">
      <c r="C43" s="44"/>
      <c r="D43" s="44"/>
      <c r="E43" s="44"/>
    </row>
  </sheetData>
  <sheetProtection/>
  <conditionalFormatting sqref="I30">
    <cfRule type="cellIs" priority="3" dxfId="1" operator="lessThan" stopIfTrue="1">
      <formula>0</formula>
    </cfRule>
    <cfRule type="cellIs" priority="4" dxfId="0" operator="greaterThan" stopIfTrue="1">
      <formula>0</formula>
    </cfRule>
  </conditionalFormatting>
  <conditionalFormatting sqref="G30">
    <cfRule type="cellIs" priority="1" dxfId="1" operator="lessThan" stopIfTrue="1">
      <formula>0</formula>
    </cfRule>
    <cfRule type="cellIs" priority="2" dxfId="0" operator="greaterThan" stopIfTrue="1">
      <formula>0</formula>
    </cfRule>
  </conditionalFormatting>
  <hyperlinks>
    <hyperlink ref="B1" location="'PGNiG Group'!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7.xml><?xml version="1.0" encoding="utf-8"?>
<worksheet xmlns="http://schemas.openxmlformats.org/spreadsheetml/2006/main" xmlns:r="http://schemas.openxmlformats.org/officeDocument/2006/relationships">
  <dimension ref="B1:EJ56"/>
  <sheetViews>
    <sheetView showGridLines="0" zoomScale="90" zoomScaleNormal="90" zoomScalePageLayoutView="0" workbookViewId="0" topLeftCell="A1">
      <pane xSplit="2" ySplit="6" topLeftCell="C7" activePane="bottomRight" state="frozen"/>
      <selection pane="topLeft" activeCell="B34" sqref="B34"/>
      <selection pane="topRight" activeCell="B34" sqref="B34"/>
      <selection pane="bottomLeft" activeCell="B34" sqref="B34"/>
      <selection pane="bottomRight" activeCell="A1" sqref="A1"/>
    </sheetView>
  </sheetViews>
  <sheetFormatPr defaultColWidth="9.140625" defaultRowHeight="12.75"/>
  <cols>
    <col min="1" max="1" width="1.28515625" style="1" customWidth="1"/>
    <col min="2" max="2" width="89.00390625" style="1" customWidth="1"/>
    <col min="3" max="74" width="20.7109375" style="1" customWidth="1"/>
    <col min="75" max="16384" width="9.140625" style="1" customWidth="1"/>
  </cols>
  <sheetData>
    <row r="1" spans="2:11" ht="23.25" customHeight="1">
      <c r="B1" s="293" t="s">
        <v>65</v>
      </c>
      <c r="C1" s="293"/>
      <c r="D1" s="33"/>
      <c r="E1" s="33"/>
      <c r="F1" s="33"/>
      <c r="G1" s="33"/>
      <c r="H1" s="33"/>
      <c r="I1" s="33"/>
      <c r="J1" s="33"/>
      <c r="K1" s="33"/>
    </row>
    <row r="2" spans="2:49" ht="15.75" customHeight="1">
      <c r="B2" s="69"/>
      <c r="C2" s="69"/>
      <c r="D2" s="69"/>
      <c r="E2" s="69"/>
      <c r="F2" s="69"/>
      <c r="G2" s="69"/>
      <c r="H2" s="69"/>
      <c r="I2" s="69"/>
      <c r="J2" s="175"/>
      <c r="K2" s="175"/>
      <c r="L2" s="175"/>
      <c r="M2" s="175"/>
      <c r="N2" s="175"/>
      <c r="O2" s="175"/>
      <c r="P2" s="175"/>
      <c r="Q2" s="17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row>
    <row r="3" spans="2:11" ht="13.5">
      <c r="B3" s="2"/>
      <c r="C3" s="2"/>
      <c r="D3" s="2"/>
      <c r="E3" s="2"/>
      <c r="F3" s="2"/>
      <c r="G3" s="2"/>
      <c r="H3" s="2"/>
      <c r="I3" s="2"/>
      <c r="J3" s="2"/>
      <c r="K3" s="2"/>
    </row>
    <row r="4" spans="2:49" ht="75.75" customHeight="1">
      <c r="B4" s="70" t="s">
        <v>63</v>
      </c>
      <c r="C4" s="72" t="s">
        <v>310</v>
      </c>
      <c r="D4" s="108" t="s">
        <v>274</v>
      </c>
      <c r="E4" s="108" t="s">
        <v>204</v>
      </c>
      <c r="F4" s="108" t="s">
        <v>50</v>
      </c>
      <c r="G4" s="108" t="s">
        <v>48</v>
      </c>
      <c r="H4" s="108" t="s">
        <v>46</v>
      </c>
      <c r="I4" s="108" t="s">
        <v>43</v>
      </c>
      <c r="J4" s="108" t="s">
        <v>42</v>
      </c>
      <c r="K4" s="108" t="s">
        <v>40</v>
      </c>
      <c r="L4" s="108" t="s">
        <v>37</v>
      </c>
      <c r="M4" s="108" t="s">
        <v>34</v>
      </c>
      <c r="N4" s="108" t="s">
        <v>33</v>
      </c>
      <c r="O4" s="108" t="s">
        <v>245</v>
      </c>
      <c r="P4" s="108" t="s">
        <v>32</v>
      </c>
      <c r="Q4" s="108" t="s">
        <v>31</v>
      </c>
      <c r="R4" s="108" t="s">
        <v>28</v>
      </c>
      <c r="S4" s="108" t="s">
        <v>27</v>
      </c>
      <c r="T4" s="108" t="s">
        <v>45</v>
      </c>
      <c r="U4" s="108" t="s">
        <v>24</v>
      </c>
      <c r="V4" s="108" t="s">
        <v>23</v>
      </c>
      <c r="W4" s="108" t="s">
        <v>21</v>
      </c>
      <c r="X4" s="108" t="s">
        <v>20</v>
      </c>
      <c r="Y4" s="74" t="s">
        <v>246</v>
      </c>
      <c r="Z4" s="74" t="s">
        <v>19</v>
      </c>
      <c r="AA4" s="74" t="s">
        <v>18</v>
      </c>
      <c r="AB4" s="74" t="s">
        <v>16</v>
      </c>
      <c r="AC4" s="74" t="s">
        <v>17</v>
      </c>
      <c r="AD4" s="74" t="s">
        <v>247</v>
      </c>
      <c r="AE4" s="74" t="s">
        <v>14</v>
      </c>
      <c r="AF4" s="74" t="s">
        <v>15</v>
      </c>
      <c r="AG4" s="74" t="s">
        <v>13</v>
      </c>
      <c r="AH4" s="74" t="s">
        <v>12</v>
      </c>
      <c r="AI4" s="74" t="s">
        <v>248</v>
      </c>
      <c r="AJ4" s="74" t="s">
        <v>11</v>
      </c>
      <c r="AK4" s="74" t="s">
        <v>10</v>
      </c>
      <c r="AL4" s="74" t="s">
        <v>8</v>
      </c>
      <c r="AM4" s="74" t="s">
        <v>9</v>
      </c>
      <c r="AN4" s="74" t="s">
        <v>249</v>
      </c>
      <c r="AO4" s="74" t="s">
        <v>2</v>
      </c>
      <c r="AP4" s="74" t="s">
        <v>4</v>
      </c>
      <c r="AQ4" s="74" t="s">
        <v>5</v>
      </c>
      <c r="AR4" s="74" t="s">
        <v>1</v>
      </c>
      <c r="AS4" s="74" t="s">
        <v>250</v>
      </c>
      <c r="AT4" s="74" t="s">
        <v>3</v>
      </c>
      <c r="AU4" s="74" t="s">
        <v>6</v>
      </c>
      <c r="AV4" s="74" t="s">
        <v>7</v>
      </c>
      <c r="AW4" s="74" t="s">
        <v>0</v>
      </c>
    </row>
    <row r="5" spans="2:49" ht="12" customHeight="1">
      <c r="B5" s="68"/>
      <c r="C5" s="100" t="s">
        <v>244</v>
      </c>
      <c r="D5" s="106" t="s">
        <v>244</v>
      </c>
      <c r="E5" s="106" t="s">
        <v>244</v>
      </c>
      <c r="F5" s="106" t="s">
        <v>244</v>
      </c>
      <c r="G5" s="106" t="s">
        <v>244</v>
      </c>
      <c r="H5" s="106" t="s">
        <v>244</v>
      </c>
      <c r="I5" s="106" t="s">
        <v>244</v>
      </c>
      <c r="J5" s="106" t="s">
        <v>244</v>
      </c>
      <c r="K5" s="106" t="s">
        <v>244</v>
      </c>
      <c r="L5" s="106" t="s">
        <v>244</v>
      </c>
      <c r="M5" s="106" t="s">
        <v>244</v>
      </c>
      <c r="N5" s="106" t="s">
        <v>244</v>
      </c>
      <c r="O5" s="106" t="s">
        <v>244</v>
      </c>
      <c r="P5" s="106" t="s">
        <v>244</v>
      </c>
      <c r="Q5" s="106" t="s">
        <v>244</v>
      </c>
      <c r="R5" s="106" t="s">
        <v>244</v>
      </c>
      <c r="S5" s="106" t="s">
        <v>244</v>
      </c>
      <c r="T5" s="106" t="s">
        <v>244</v>
      </c>
      <c r="U5" s="106" t="s">
        <v>244</v>
      </c>
      <c r="V5" s="106" t="s">
        <v>244</v>
      </c>
      <c r="W5" s="106" t="s">
        <v>244</v>
      </c>
      <c r="X5" s="106" t="s">
        <v>244</v>
      </c>
      <c r="Y5" s="106" t="s">
        <v>244</v>
      </c>
      <c r="Z5" s="106" t="s">
        <v>244</v>
      </c>
      <c r="AA5" s="106" t="s">
        <v>244</v>
      </c>
      <c r="AB5" s="106" t="s">
        <v>244</v>
      </c>
      <c r="AC5" s="106" t="s">
        <v>244</v>
      </c>
      <c r="AD5" s="106" t="s">
        <v>244</v>
      </c>
      <c r="AE5" s="106" t="s">
        <v>244</v>
      </c>
      <c r="AF5" s="106" t="s">
        <v>244</v>
      </c>
      <c r="AG5" s="106" t="s">
        <v>244</v>
      </c>
      <c r="AH5" s="106" t="s">
        <v>244</v>
      </c>
      <c r="AI5" s="106" t="s">
        <v>244</v>
      </c>
      <c r="AJ5" s="106" t="s">
        <v>244</v>
      </c>
      <c r="AK5" s="106" t="s">
        <v>244</v>
      </c>
      <c r="AL5" s="106" t="s">
        <v>244</v>
      </c>
      <c r="AM5" s="106" t="s">
        <v>244</v>
      </c>
      <c r="AN5" s="106" t="s">
        <v>244</v>
      </c>
      <c r="AO5" s="106" t="s">
        <v>244</v>
      </c>
      <c r="AP5" s="106" t="s">
        <v>244</v>
      </c>
      <c r="AQ5" s="106" t="s">
        <v>244</v>
      </c>
      <c r="AR5" s="106" t="s">
        <v>244</v>
      </c>
      <c r="AS5" s="106" t="s">
        <v>244</v>
      </c>
      <c r="AT5" s="106" t="s">
        <v>244</v>
      </c>
      <c r="AU5" s="106" t="s">
        <v>244</v>
      </c>
      <c r="AV5" s="106" t="s">
        <v>244</v>
      </c>
      <c r="AW5" s="106" t="s">
        <v>244</v>
      </c>
    </row>
    <row r="6" spans="2:49" ht="12" customHeight="1" thickBot="1">
      <c r="B6" s="101"/>
      <c r="C6" s="316"/>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row>
    <row r="7" spans="2:43" ht="13.5">
      <c r="B7" s="81" t="s">
        <v>251</v>
      </c>
      <c r="C7" s="317"/>
      <c r="D7" s="79"/>
      <c r="E7" s="79"/>
      <c r="F7" s="79"/>
      <c r="G7" s="79"/>
      <c r="H7" s="79"/>
      <c r="I7" s="79"/>
      <c r="J7" s="79"/>
      <c r="K7" s="79"/>
      <c r="L7" s="79"/>
      <c r="M7" s="79"/>
      <c r="N7" s="79"/>
      <c r="O7" s="79"/>
      <c r="P7" s="79"/>
      <c r="Q7" s="79"/>
      <c r="R7" s="3"/>
      <c r="S7" s="3"/>
      <c r="T7" s="3"/>
      <c r="U7" s="3"/>
      <c r="V7" s="3"/>
      <c r="W7" s="3"/>
      <c r="X7" s="3"/>
      <c r="Y7" s="3"/>
      <c r="Z7" s="3"/>
      <c r="AA7" s="3"/>
      <c r="AB7" s="3"/>
      <c r="AC7" s="3"/>
      <c r="AD7" s="3"/>
      <c r="AQ7" s="3"/>
    </row>
    <row r="8" spans="2:140" ht="13.5">
      <c r="B8" s="38" t="s">
        <v>252</v>
      </c>
      <c r="C8" s="51">
        <v>442.5</v>
      </c>
      <c r="D8" s="52">
        <v>444.4</v>
      </c>
      <c r="E8" s="52">
        <v>1818.7</v>
      </c>
      <c r="F8" s="52">
        <v>452.2</v>
      </c>
      <c r="G8" s="52">
        <v>450.8</v>
      </c>
      <c r="H8" s="52">
        <v>438.2</v>
      </c>
      <c r="I8" s="52">
        <v>477.5</v>
      </c>
      <c r="J8" s="52">
        <v>1834.2</v>
      </c>
      <c r="K8" s="52">
        <v>473.3</v>
      </c>
      <c r="L8" s="52">
        <v>435.5</v>
      </c>
      <c r="M8" s="52">
        <v>461.3</v>
      </c>
      <c r="N8" s="52">
        <v>464.2</v>
      </c>
      <c r="O8" s="52">
        <v>1862.75</v>
      </c>
      <c r="P8" s="52">
        <v>461.1</v>
      </c>
      <c r="Q8" s="52">
        <v>458.93</v>
      </c>
      <c r="R8" s="52">
        <v>469.2</v>
      </c>
      <c r="S8" s="52">
        <v>474.3</v>
      </c>
      <c r="T8" s="52">
        <v>1918.8000000000002</v>
      </c>
      <c r="U8" s="52">
        <v>472.9</v>
      </c>
      <c r="V8" s="52">
        <v>449.4</v>
      </c>
      <c r="W8" s="52">
        <v>487.1</v>
      </c>
      <c r="X8" s="52">
        <v>509.4</v>
      </c>
      <c r="Y8" s="52">
        <v>2026.8999999999999</v>
      </c>
      <c r="Z8" s="52">
        <v>503.76</v>
      </c>
      <c r="AA8" s="52">
        <v>515.2</v>
      </c>
      <c r="AB8" s="52">
        <v>506.79999999999995</v>
      </c>
      <c r="AC8" s="52">
        <v>501</v>
      </c>
      <c r="AD8" s="52">
        <v>1876</v>
      </c>
      <c r="AE8" s="52">
        <v>440.4</v>
      </c>
      <c r="AF8" s="52">
        <v>475.2</v>
      </c>
      <c r="AG8" s="52">
        <v>481.9</v>
      </c>
      <c r="AH8" s="52">
        <v>478.5</v>
      </c>
      <c r="AI8" s="52">
        <v>1890.49</v>
      </c>
      <c r="AJ8" s="52">
        <v>483.1</v>
      </c>
      <c r="AK8" s="52">
        <v>481.19</v>
      </c>
      <c r="AL8" s="52">
        <v>483.5</v>
      </c>
      <c r="AM8" s="52">
        <v>442.7</v>
      </c>
      <c r="AN8" s="52">
        <v>1607.5</v>
      </c>
      <c r="AO8" s="52">
        <v>403.2</v>
      </c>
      <c r="AP8" s="52">
        <v>396.5</v>
      </c>
      <c r="AQ8" s="52">
        <v>400.6</v>
      </c>
      <c r="AR8" s="52">
        <v>407.2</v>
      </c>
      <c r="AS8" s="52">
        <v>1616.4</v>
      </c>
      <c r="AT8" s="52">
        <v>409.1</v>
      </c>
      <c r="AU8" s="52">
        <v>400.3</v>
      </c>
      <c r="AV8" s="52">
        <v>400.9</v>
      </c>
      <c r="AW8" s="52">
        <v>406.1</v>
      </c>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row>
    <row r="9" spans="2:49" ht="13.5">
      <c r="B9" s="38" t="s">
        <v>253</v>
      </c>
      <c r="C9" s="51">
        <v>336.4</v>
      </c>
      <c r="D9" s="52">
        <v>343.3</v>
      </c>
      <c r="E9" s="52">
        <v>1337.4</v>
      </c>
      <c r="F9" s="52">
        <v>348.10000000000014</v>
      </c>
      <c r="G9" s="52">
        <v>336.6</v>
      </c>
      <c r="H9" s="52">
        <v>326.2</v>
      </c>
      <c r="I9" s="52">
        <v>326.5</v>
      </c>
      <c r="J9" s="52">
        <v>1296.3</v>
      </c>
      <c r="K9" s="52">
        <v>336.3</v>
      </c>
      <c r="L9" s="52">
        <v>322.6</v>
      </c>
      <c r="M9" s="52">
        <v>313.9</v>
      </c>
      <c r="N9" s="52">
        <v>323.5</v>
      </c>
      <c r="O9" s="52">
        <v>1315.19</v>
      </c>
      <c r="P9" s="52">
        <v>334.6</v>
      </c>
      <c r="Q9" s="52">
        <v>324.99</v>
      </c>
      <c r="R9" s="52">
        <v>327.2</v>
      </c>
      <c r="S9" s="52">
        <v>328.3</v>
      </c>
      <c r="T9" s="52">
        <v>1400.6</v>
      </c>
      <c r="U9" s="52">
        <v>346.6</v>
      </c>
      <c r="V9" s="52">
        <v>346</v>
      </c>
      <c r="W9" s="52">
        <v>348.7</v>
      </c>
      <c r="X9" s="52">
        <v>359.3</v>
      </c>
      <c r="Y9" s="52">
        <v>1454</v>
      </c>
      <c r="Z9" s="52">
        <v>365.66</v>
      </c>
      <c r="AA9" s="52">
        <v>358.9</v>
      </c>
      <c r="AB9" s="52">
        <v>362.2</v>
      </c>
      <c r="AC9" s="52">
        <v>367.2</v>
      </c>
      <c r="AD9" s="52">
        <v>1457.4</v>
      </c>
      <c r="AE9" s="52">
        <v>367.6</v>
      </c>
      <c r="AF9" s="52">
        <v>361.4</v>
      </c>
      <c r="AG9" s="52">
        <v>361.6</v>
      </c>
      <c r="AH9" s="52">
        <v>366.8</v>
      </c>
      <c r="AI9" s="52">
        <v>1550.49</v>
      </c>
      <c r="AJ9" s="52">
        <v>383.8</v>
      </c>
      <c r="AK9" s="52">
        <v>386.8</v>
      </c>
      <c r="AL9" s="52">
        <v>387.21</v>
      </c>
      <c r="AM9" s="52">
        <v>392.69</v>
      </c>
      <c r="AN9" s="52">
        <v>1607.5</v>
      </c>
      <c r="AO9" s="52">
        <v>403.2</v>
      </c>
      <c r="AP9" s="52">
        <v>396.5</v>
      </c>
      <c r="AQ9" s="52">
        <v>400.6</v>
      </c>
      <c r="AR9" s="52">
        <v>407.2</v>
      </c>
      <c r="AS9" s="52">
        <v>1616.4</v>
      </c>
      <c r="AT9" s="52">
        <v>409.1</v>
      </c>
      <c r="AU9" s="52">
        <v>400.3</v>
      </c>
      <c r="AV9" s="52">
        <v>400.9</v>
      </c>
      <c r="AW9" s="52">
        <v>406.1</v>
      </c>
    </row>
    <row r="10" spans="2:49" ht="13.5">
      <c r="B10" s="38" t="s">
        <v>254</v>
      </c>
      <c r="C10" s="51">
        <v>106.1</v>
      </c>
      <c r="D10" s="52">
        <v>101.1</v>
      </c>
      <c r="E10" s="52">
        <v>481.3</v>
      </c>
      <c r="F10" s="52">
        <v>104.09999999999997</v>
      </c>
      <c r="G10" s="52">
        <v>114.3</v>
      </c>
      <c r="H10" s="52">
        <v>112</v>
      </c>
      <c r="I10" s="52">
        <v>151</v>
      </c>
      <c r="J10" s="52">
        <v>537.9</v>
      </c>
      <c r="K10" s="52">
        <v>137</v>
      </c>
      <c r="L10" s="52">
        <v>112.8</v>
      </c>
      <c r="M10" s="52">
        <v>147.4</v>
      </c>
      <c r="N10" s="52">
        <v>140.7</v>
      </c>
      <c r="O10" s="52">
        <v>548.44</v>
      </c>
      <c r="P10" s="52">
        <v>126.42</v>
      </c>
      <c r="Q10" s="52">
        <v>133.94</v>
      </c>
      <c r="R10" s="52">
        <v>142</v>
      </c>
      <c r="S10" s="52">
        <v>146</v>
      </c>
      <c r="T10" s="52">
        <v>518.5</v>
      </c>
      <c r="U10" s="52">
        <v>126.3</v>
      </c>
      <c r="V10" s="52">
        <v>103.5</v>
      </c>
      <c r="W10" s="52">
        <v>138.4</v>
      </c>
      <c r="X10" s="52">
        <v>150.3</v>
      </c>
      <c r="Y10" s="52">
        <v>572.8</v>
      </c>
      <c r="Z10" s="52">
        <v>138.1</v>
      </c>
      <c r="AA10" s="52">
        <v>156.3</v>
      </c>
      <c r="AB10" s="52">
        <v>144.6</v>
      </c>
      <c r="AC10" s="52">
        <v>133.8</v>
      </c>
      <c r="AD10" s="52">
        <v>418.6</v>
      </c>
      <c r="AE10" s="52">
        <v>72.8</v>
      </c>
      <c r="AF10" s="52">
        <v>113.8</v>
      </c>
      <c r="AG10" s="52">
        <v>120.3</v>
      </c>
      <c r="AH10" s="52">
        <v>111.7</v>
      </c>
      <c r="AI10" s="52">
        <v>340</v>
      </c>
      <c r="AJ10" s="52">
        <v>99.3</v>
      </c>
      <c r="AK10" s="52">
        <v>94.39</v>
      </c>
      <c r="AL10" s="52">
        <v>96.29</v>
      </c>
      <c r="AM10" s="52">
        <v>50.01</v>
      </c>
      <c r="AN10" s="52" t="s">
        <v>22</v>
      </c>
      <c r="AO10" s="52" t="s">
        <v>22</v>
      </c>
      <c r="AP10" s="52" t="s">
        <v>22</v>
      </c>
      <c r="AQ10" s="52" t="s">
        <v>22</v>
      </c>
      <c r="AR10" s="52" t="s">
        <v>22</v>
      </c>
      <c r="AS10" s="52" t="s">
        <v>22</v>
      </c>
      <c r="AT10" s="52" t="s">
        <v>22</v>
      </c>
      <c r="AU10" s="52" t="s">
        <v>22</v>
      </c>
      <c r="AV10" s="52" t="s">
        <v>22</v>
      </c>
      <c r="AW10" s="52" t="s">
        <v>22</v>
      </c>
    </row>
    <row r="11" spans="2:49" ht="13.5">
      <c r="B11" s="38" t="s">
        <v>255</v>
      </c>
      <c r="C11" s="51">
        <v>581.5</v>
      </c>
      <c r="D11" s="52">
        <v>719</v>
      </c>
      <c r="E11" s="52">
        <v>2670.6</v>
      </c>
      <c r="F11" s="52">
        <v>720.7</v>
      </c>
      <c r="G11" s="52">
        <v>645.1</v>
      </c>
      <c r="H11" s="52">
        <v>601</v>
      </c>
      <c r="I11" s="52">
        <v>703.8</v>
      </c>
      <c r="J11" s="52">
        <v>2711.5</v>
      </c>
      <c r="K11" s="52">
        <v>721.7</v>
      </c>
      <c r="L11" s="52">
        <v>659.9</v>
      </c>
      <c r="M11" s="52">
        <v>611.5</v>
      </c>
      <c r="N11" s="52">
        <v>718.4</v>
      </c>
      <c r="O11" s="52">
        <v>2673.92</v>
      </c>
      <c r="P11" s="52">
        <v>730.64</v>
      </c>
      <c r="Q11" s="52">
        <v>664.38</v>
      </c>
      <c r="R11" s="52">
        <v>567</v>
      </c>
      <c r="S11" s="52">
        <v>711.9</v>
      </c>
      <c r="T11" s="52">
        <v>2540.4</v>
      </c>
      <c r="U11" s="52">
        <v>692</v>
      </c>
      <c r="V11" s="52">
        <v>581.9</v>
      </c>
      <c r="W11" s="52">
        <v>596.4</v>
      </c>
      <c r="X11" s="52">
        <v>670</v>
      </c>
      <c r="Y11" s="52">
        <v>2564.4</v>
      </c>
      <c r="Z11" s="52">
        <v>664.48</v>
      </c>
      <c r="AA11" s="52">
        <v>612.49</v>
      </c>
      <c r="AB11" s="52">
        <v>602.14</v>
      </c>
      <c r="AC11" s="52">
        <v>685.24</v>
      </c>
      <c r="AD11" s="52">
        <v>2627.2</v>
      </c>
      <c r="AE11" s="52">
        <v>691.5</v>
      </c>
      <c r="AF11" s="52">
        <v>581.6</v>
      </c>
      <c r="AG11" s="52">
        <v>650.4</v>
      </c>
      <c r="AH11" s="52">
        <v>703.7</v>
      </c>
      <c r="AI11" s="52">
        <v>2691.8</v>
      </c>
      <c r="AJ11" s="52">
        <v>736.8</v>
      </c>
      <c r="AK11" s="52">
        <v>618.6</v>
      </c>
      <c r="AL11" s="52">
        <v>603.9</v>
      </c>
      <c r="AM11" s="52">
        <v>732.5</v>
      </c>
      <c r="AN11" s="52">
        <v>2709.7</v>
      </c>
      <c r="AO11" s="52">
        <v>706.2</v>
      </c>
      <c r="AP11" s="52">
        <v>647.9</v>
      </c>
      <c r="AQ11" s="52">
        <v>625.1</v>
      </c>
      <c r="AR11" s="52">
        <v>730.5</v>
      </c>
      <c r="AS11" s="52">
        <v>2713.1</v>
      </c>
      <c r="AT11" s="52">
        <v>725.4</v>
      </c>
      <c r="AU11" s="52">
        <v>668.7</v>
      </c>
      <c r="AV11" s="52">
        <v>594.6</v>
      </c>
      <c r="AW11" s="52">
        <v>724.4</v>
      </c>
    </row>
    <row r="12" spans="2:49" ht="13.5">
      <c r="B12" s="38" t="s">
        <v>253</v>
      </c>
      <c r="C12" s="51">
        <v>525.5</v>
      </c>
      <c r="D12" s="52">
        <v>649.9</v>
      </c>
      <c r="E12" s="52">
        <v>2478.1</v>
      </c>
      <c r="F12" s="52">
        <v>668.0999999999999</v>
      </c>
      <c r="G12" s="52">
        <v>593.4</v>
      </c>
      <c r="H12" s="52">
        <v>556</v>
      </c>
      <c r="I12" s="52">
        <v>660.6</v>
      </c>
      <c r="J12" s="52">
        <v>2511.4</v>
      </c>
      <c r="K12" s="52">
        <v>673.1</v>
      </c>
      <c r="L12" s="52">
        <v>606.1</v>
      </c>
      <c r="M12" s="52">
        <v>558.6</v>
      </c>
      <c r="N12" s="52">
        <v>673.6</v>
      </c>
      <c r="O12" s="52">
        <v>2523.78</v>
      </c>
      <c r="P12" s="52">
        <v>684.04</v>
      </c>
      <c r="Q12" s="52">
        <v>626.64</v>
      </c>
      <c r="R12" s="52">
        <v>532.8</v>
      </c>
      <c r="S12" s="52">
        <v>680.3</v>
      </c>
      <c r="T12" s="52">
        <v>2481.5</v>
      </c>
      <c r="U12" s="52">
        <v>670.1</v>
      </c>
      <c r="V12" s="52">
        <v>569.6</v>
      </c>
      <c r="W12" s="52">
        <v>584.5</v>
      </c>
      <c r="X12" s="52">
        <v>657.3</v>
      </c>
      <c r="Y12" s="52">
        <v>2512.7999999999997</v>
      </c>
      <c r="Z12" s="52">
        <v>651.48</v>
      </c>
      <c r="AA12" s="52">
        <v>600.79</v>
      </c>
      <c r="AB12" s="52">
        <v>588.74</v>
      </c>
      <c r="AC12" s="52">
        <v>671.84</v>
      </c>
      <c r="AD12" s="52">
        <v>2569.2</v>
      </c>
      <c r="AE12" s="52">
        <v>677.2</v>
      </c>
      <c r="AF12" s="52">
        <v>566.9</v>
      </c>
      <c r="AG12" s="52">
        <v>635.9</v>
      </c>
      <c r="AH12" s="52">
        <v>689.5</v>
      </c>
      <c r="AI12" s="52">
        <v>2666.9</v>
      </c>
      <c r="AJ12" s="52">
        <v>721.8</v>
      </c>
      <c r="AK12" s="52">
        <v>608.7</v>
      </c>
      <c r="AL12" s="52">
        <v>603.9</v>
      </c>
      <c r="AM12" s="52">
        <v>732.5</v>
      </c>
      <c r="AN12" s="52">
        <v>2709.7</v>
      </c>
      <c r="AO12" s="52">
        <v>706.2</v>
      </c>
      <c r="AP12" s="52">
        <v>647.9</v>
      </c>
      <c r="AQ12" s="52">
        <v>625.1</v>
      </c>
      <c r="AR12" s="52">
        <v>730.5</v>
      </c>
      <c r="AS12" s="52">
        <v>2713.1</v>
      </c>
      <c r="AT12" s="52">
        <v>725.4</v>
      </c>
      <c r="AU12" s="52">
        <v>668.7</v>
      </c>
      <c r="AV12" s="52">
        <v>594.6</v>
      </c>
      <c r="AW12" s="52">
        <v>724.4</v>
      </c>
    </row>
    <row r="13" spans="2:49" ht="13.5">
      <c r="B13" s="38" t="s">
        <v>25</v>
      </c>
      <c r="C13" s="51">
        <v>56</v>
      </c>
      <c r="D13" s="52">
        <v>69.1</v>
      </c>
      <c r="E13" s="52">
        <v>192.5</v>
      </c>
      <c r="F13" s="52">
        <v>52.599999999999994</v>
      </c>
      <c r="G13" s="52">
        <v>51.7</v>
      </c>
      <c r="H13" s="52">
        <v>45</v>
      </c>
      <c r="I13" s="52">
        <v>43.2</v>
      </c>
      <c r="J13" s="52">
        <v>200.1</v>
      </c>
      <c r="K13" s="52">
        <v>48.6</v>
      </c>
      <c r="L13" s="52">
        <v>53.8</v>
      </c>
      <c r="M13" s="52">
        <v>52.9</v>
      </c>
      <c r="N13" s="52">
        <v>44.8</v>
      </c>
      <c r="O13" s="52">
        <v>150.13</v>
      </c>
      <c r="P13" s="52">
        <v>46.6</v>
      </c>
      <c r="Q13" s="52">
        <v>37.73</v>
      </c>
      <c r="R13" s="52">
        <v>34.2</v>
      </c>
      <c r="S13" s="52">
        <v>31.6</v>
      </c>
      <c r="T13" s="52">
        <v>58.800000000000004</v>
      </c>
      <c r="U13" s="52">
        <v>21.9</v>
      </c>
      <c r="V13" s="52">
        <v>12.3</v>
      </c>
      <c r="W13" s="52">
        <v>12</v>
      </c>
      <c r="X13" s="52">
        <v>12.6</v>
      </c>
      <c r="Y13" s="52">
        <v>51.5</v>
      </c>
      <c r="Z13" s="52">
        <v>13</v>
      </c>
      <c r="AA13" s="52">
        <v>11.7</v>
      </c>
      <c r="AB13" s="52">
        <v>13.4</v>
      </c>
      <c r="AC13" s="52">
        <v>13.4</v>
      </c>
      <c r="AD13" s="52">
        <v>58</v>
      </c>
      <c r="AE13" s="52">
        <v>14.3</v>
      </c>
      <c r="AF13" s="52">
        <v>14.7</v>
      </c>
      <c r="AG13" s="52">
        <v>14.5</v>
      </c>
      <c r="AH13" s="52">
        <v>14.2</v>
      </c>
      <c r="AI13" s="52">
        <v>24.9</v>
      </c>
      <c r="AJ13" s="52">
        <v>15</v>
      </c>
      <c r="AK13" s="52">
        <v>9.9</v>
      </c>
      <c r="AL13" s="52" t="s">
        <v>22</v>
      </c>
      <c r="AM13" s="52" t="s">
        <v>22</v>
      </c>
      <c r="AN13" s="52" t="s">
        <v>22</v>
      </c>
      <c r="AO13" s="52" t="s">
        <v>22</v>
      </c>
      <c r="AP13" s="52" t="s">
        <v>22</v>
      </c>
      <c r="AQ13" s="52" t="s">
        <v>22</v>
      </c>
      <c r="AR13" s="52" t="s">
        <v>22</v>
      </c>
      <c r="AS13" s="52" t="s">
        <v>22</v>
      </c>
      <c r="AT13" s="52" t="s">
        <v>22</v>
      </c>
      <c r="AU13" s="52" t="s">
        <v>22</v>
      </c>
      <c r="AV13" s="52" t="s">
        <v>22</v>
      </c>
      <c r="AW13" s="52" t="s">
        <v>22</v>
      </c>
    </row>
    <row r="14" spans="2:49" ht="14.25" thickBot="1">
      <c r="B14" s="75" t="s">
        <v>256</v>
      </c>
      <c r="C14" s="86">
        <v>1024</v>
      </c>
      <c r="D14" s="87">
        <v>1163.4</v>
      </c>
      <c r="E14" s="87">
        <v>4489.3</v>
      </c>
      <c r="F14" s="87">
        <v>1172.8999999999996</v>
      </c>
      <c r="G14" s="87">
        <v>1095.9</v>
      </c>
      <c r="H14" s="87">
        <v>1039.2</v>
      </c>
      <c r="I14" s="87">
        <v>1181.3</v>
      </c>
      <c r="J14" s="87">
        <v>4545.7</v>
      </c>
      <c r="K14" s="87">
        <v>1195</v>
      </c>
      <c r="L14" s="87">
        <v>1095.4</v>
      </c>
      <c r="M14" s="87">
        <v>1072.8</v>
      </c>
      <c r="N14" s="87">
        <v>1182.6</v>
      </c>
      <c r="O14" s="87">
        <v>4536.7</v>
      </c>
      <c r="P14" s="87">
        <v>1191.7</v>
      </c>
      <c r="Q14" s="87">
        <v>1123.21</v>
      </c>
      <c r="R14" s="87">
        <v>1036.2</v>
      </c>
      <c r="S14" s="87">
        <v>1186.3</v>
      </c>
      <c r="T14" s="87">
        <v>4458.5</v>
      </c>
      <c r="U14" s="87">
        <v>1164.9</v>
      </c>
      <c r="V14" s="87">
        <v>1031.3</v>
      </c>
      <c r="W14" s="87">
        <v>1083.5</v>
      </c>
      <c r="X14" s="87">
        <v>1178.9</v>
      </c>
      <c r="Y14" s="87">
        <v>4591.3</v>
      </c>
      <c r="Z14" s="87">
        <v>1168.24</v>
      </c>
      <c r="AA14" s="87">
        <v>1127.7</v>
      </c>
      <c r="AB14" s="87">
        <v>1108.94</v>
      </c>
      <c r="AC14" s="87">
        <v>1186.24</v>
      </c>
      <c r="AD14" s="87">
        <v>4503.1</v>
      </c>
      <c r="AE14" s="87">
        <v>1131.8</v>
      </c>
      <c r="AF14" s="87">
        <v>1056.8</v>
      </c>
      <c r="AG14" s="87">
        <v>1132.3</v>
      </c>
      <c r="AH14" s="87">
        <v>1182.2</v>
      </c>
      <c r="AI14" s="87">
        <v>4582.29</v>
      </c>
      <c r="AJ14" s="87">
        <v>1219.9</v>
      </c>
      <c r="AK14" s="87">
        <v>1099.79</v>
      </c>
      <c r="AL14" s="87">
        <v>1087.4</v>
      </c>
      <c r="AM14" s="87">
        <v>1175.2</v>
      </c>
      <c r="AN14" s="87">
        <v>4317.2</v>
      </c>
      <c r="AO14" s="87">
        <v>1109.4</v>
      </c>
      <c r="AP14" s="87">
        <v>1044.4</v>
      </c>
      <c r="AQ14" s="87">
        <v>1025.7</v>
      </c>
      <c r="AR14" s="87">
        <v>1137.7</v>
      </c>
      <c r="AS14" s="87">
        <v>4329.5</v>
      </c>
      <c r="AT14" s="87">
        <v>1134.5</v>
      </c>
      <c r="AU14" s="87">
        <v>1069</v>
      </c>
      <c r="AV14" s="87">
        <v>995.5</v>
      </c>
      <c r="AW14" s="87">
        <v>1130.5</v>
      </c>
    </row>
    <row r="15" spans="2:49" ht="13.5">
      <c r="B15" s="38"/>
      <c r="C15" s="53"/>
      <c r="D15" s="54"/>
      <c r="E15" s="54"/>
      <c r="F15" s="54"/>
      <c r="G15" s="54"/>
      <c r="H15" s="54"/>
      <c r="I15" s="54"/>
      <c r="J15" s="54"/>
      <c r="K15" s="54"/>
      <c r="L15" s="54"/>
      <c r="M15" s="54"/>
      <c r="N15" s="54"/>
      <c r="O15" s="54"/>
      <c r="P15" s="54"/>
      <c r="Q15" s="54"/>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row>
    <row r="16" spans="2:49" ht="14.25" thickBot="1">
      <c r="B16" s="75" t="s">
        <v>257</v>
      </c>
      <c r="C16" s="86"/>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row>
    <row r="17" spans="2:49" ht="13.5">
      <c r="B17" s="38" t="s">
        <v>252</v>
      </c>
      <c r="C17" s="51">
        <v>5955</v>
      </c>
      <c r="D17" s="52">
        <v>10119.1</v>
      </c>
      <c r="E17" s="52">
        <v>29056.6</v>
      </c>
      <c r="F17" s="52">
        <v>8735</v>
      </c>
      <c r="G17" s="52">
        <v>5175</v>
      </c>
      <c r="H17" s="52">
        <v>5715.5</v>
      </c>
      <c r="I17" s="52">
        <v>9431.2</v>
      </c>
      <c r="J17" s="52">
        <v>27465.9</v>
      </c>
      <c r="K17" s="52">
        <v>8140.8</v>
      </c>
      <c r="L17" s="52">
        <v>4777.5</v>
      </c>
      <c r="M17" s="52">
        <v>5134</v>
      </c>
      <c r="N17" s="52">
        <v>9413.6</v>
      </c>
      <c r="O17" s="52">
        <v>25291.24</v>
      </c>
      <c r="P17" s="52">
        <v>7603.59</v>
      </c>
      <c r="Q17" s="52">
        <v>4298</v>
      </c>
      <c r="R17" s="52">
        <v>5079</v>
      </c>
      <c r="S17" s="52">
        <v>8311</v>
      </c>
      <c r="T17" s="52">
        <v>22894.8</v>
      </c>
      <c r="U17" s="52">
        <v>6920.5</v>
      </c>
      <c r="V17" s="52">
        <v>4003.9</v>
      </c>
      <c r="W17" s="52">
        <v>4410.1</v>
      </c>
      <c r="X17" s="52">
        <v>7560.3</v>
      </c>
      <c r="Y17" s="52">
        <v>21653.3</v>
      </c>
      <c r="Z17" s="52">
        <v>6184.3</v>
      </c>
      <c r="AA17" s="52">
        <v>3661.5</v>
      </c>
      <c r="AB17" s="52">
        <v>4496.7</v>
      </c>
      <c r="AC17" s="52">
        <v>7310.8</v>
      </c>
      <c r="AD17" s="52">
        <v>17357.7</v>
      </c>
      <c r="AE17" s="52">
        <v>6469.6</v>
      </c>
      <c r="AF17" s="52">
        <v>3284.3</v>
      </c>
      <c r="AG17" s="52">
        <v>3078.2</v>
      </c>
      <c r="AH17" s="52">
        <v>4525.6</v>
      </c>
      <c r="AI17" s="52">
        <v>15005.62</v>
      </c>
      <c r="AJ17" s="52">
        <v>4132</v>
      </c>
      <c r="AK17" s="52">
        <v>2731.42</v>
      </c>
      <c r="AL17" s="52">
        <v>2964.5</v>
      </c>
      <c r="AM17" s="52">
        <v>5177.7</v>
      </c>
      <c r="AN17" s="52">
        <v>13756.4</v>
      </c>
      <c r="AO17" s="52">
        <v>4070.1</v>
      </c>
      <c r="AP17" s="52">
        <v>2315.2</v>
      </c>
      <c r="AQ17" s="52">
        <v>2698.2</v>
      </c>
      <c r="AR17" s="52">
        <v>4672.9</v>
      </c>
      <c r="AS17" s="52">
        <v>13166.8</v>
      </c>
      <c r="AT17" s="52">
        <v>3871.4</v>
      </c>
      <c r="AU17" s="52">
        <v>2320.7</v>
      </c>
      <c r="AV17" s="52">
        <v>2588.5</v>
      </c>
      <c r="AW17" s="52">
        <v>4386.2</v>
      </c>
    </row>
    <row r="18" spans="2:49" ht="13.5">
      <c r="B18" s="38" t="s">
        <v>258</v>
      </c>
      <c r="C18" s="51">
        <v>931.4</v>
      </c>
      <c r="D18" s="162">
        <v>1361.9</v>
      </c>
      <c r="E18" s="162">
        <v>5242.5</v>
      </c>
      <c r="F18" s="162">
        <v>1487.4</v>
      </c>
      <c r="G18" s="162">
        <v>1304.6</v>
      </c>
      <c r="H18" s="162">
        <v>1098.9</v>
      </c>
      <c r="I18" s="162">
        <v>1351.6</v>
      </c>
      <c r="J18" s="162">
        <v>3928.8</v>
      </c>
      <c r="K18" s="162">
        <v>1360</v>
      </c>
      <c r="L18" s="162">
        <v>855.2</v>
      </c>
      <c r="M18" s="162">
        <v>715.7</v>
      </c>
      <c r="N18" s="162">
        <v>998</v>
      </c>
      <c r="O18" s="162">
        <v>2185.69</v>
      </c>
      <c r="P18" s="162">
        <v>602.97</v>
      </c>
      <c r="Q18" s="162">
        <v>452</v>
      </c>
      <c r="R18" s="162">
        <v>482</v>
      </c>
      <c r="S18" s="162">
        <v>649</v>
      </c>
      <c r="T18" s="162">
        <v>2510.3100000000004</v>
      </c>
      <c r="U18" s="162">
        <v>560.6</v>
      </c>
      <c r="V18" s="52">
        <v>614.2</v>
      </c>
      <c r="W18" s="52">
        <v>571.31</v>
      </c>
      <c r="X18" s="52">
        <v>764.2</v>
      </c>
      <c r="Y18" s="52">
        <v>2311</v>
      </c>
      <c r="Z18" s="52">
        <v>647.8</v>
      </c>
      <c r="AA18" s="52">
        <v>639.3</v>
      </c>
      <c r="AB18" s="52">
        <v>501.5</v>
      </c>
      <c r="AC18" s="52">
        <v>522.4</v>
      </c>
      <c r="AD18" s="52">
        <v>1759.51</v>
      </c>
      <c r="AE18" s="52">
        <v>488.07</v>
      </c>
      <c r="AF18" s="52">
        <v>362.7</v>
      </c>
      <c r="AG18" s="52">
        <v>444.1</v>
      </c>
      <c r="AH18" s="52">
        <v>464.7</v>
      </c>
      <c r="AI18" s="52">
        <v>1382.82</v>
      </c>
      <c r="AJ18" s="52">
        <v>356</v>
      </c>
      <c r="AK18" s="52">
        <v>306.19</v>
      </c>
      <c r="AL18" s="52">
        <v>271.41</v>
      </c>
      <c r="AM18" s="52">
        <v>449.22</v>
      </c>
      <c r="AN18" s="52">
        <v>323.69</v>
      </c>
      <c r="AO18" s="52">
        <v>210.99</v>
      </c>
      <c r="AP18" s="52">
        <v>39.74</v>
      </c>
      <c r="AQ18" s="52">
        <v>24.06</v>
      </c>
      <c r="AR18" s="52">
        <v>48.9</v>
      </c>
      <c r="AS18" s="52" t="s">
        <v>22</v>
      </c>
      <c r="AT18" s="52" t="s">
        <v>22</v>
      </c>
      <c r="AU18" s="52" t="s">
        <v>22</v>
      </c>
      <c r="AV18" s="52" t="s">
        <v>22</v>
      </c>
      <c r="AW18" s="52" t="s">
        <v>22</v>
      </c>
    </row>
    <row r="19" spans="2:49" ht="13.5">
      <c r="B19" s="38" t="s">
        <v>255</v>
      </c>
      <c r="C19" s="51">
        <v>341.6</v>
      </c>
      <c r="D19" s="52">
        <v>481.7</v>
      </c>
      <c r="E19" s="52">
        <v>1597.5</v>
      </c>
      <c r="F19" s="52">
        <v>447</v>
      </c>
      <c r="G19" s="52">
        <v>349.8</v>
      </c>
      <c r="H19" s="52">
        <v>336</v>
      </c>
      <c r="I19" s="52">
        <v>464.8</v>
      </c>
      <c r="J19" s="52">
        <v>1578</v>
      </c>
      <c r="K19" s="52">
        <v>442.2</v>
      </c>
      <c r="L19" s="52">
        <v>336.7</v>
      </c>
      <c r="M19" s="52">
        <v>308.2</v>
      </c>
      <c r="N19" s="52">
        <v>490.9</v>
      </c>
      <c r="O19" s="52">
        <v>1495.92</v>
      </c>
      <c r="P19" s="52">
        <v>418.84</v>
      </c>
      <c r="Q19" s="52">
        <v>296</v>
      </c>
      <c r="R19" s="52">
        <v>312</v>
      </c>
      <c r="S19" s="52">
        <v>469.1</v>
      </c>
      <c r="T19" s="52">
        <v>1371</v>
      </c>
      <c r="U19" s="52">
        <v>417.4</v>
      </c>
      <c r="V19" s="52">
        <v>243.6</v>
      </c>
      <c r="W19" s="52">
        <v>298.2</v>
      </c>
      <c r="X19" s="52">
        <v>411.8</v>
      </c>
      <c r="Y19" s="52">
        <v>1295.2</v>
      </c>
      <c r="Z19" s="52">
        <v>354.7</v>
      </c>
      <c r="AA19" s="52">
        <v>260.8</v>
      </c>
      <c r="AB19" s="52">
        <v>285.1</v>
      </c>
      <c r="AC19" s="52">
        <v>394.6</v>
      </c>
      <c r="AD19" s="52">
        <v>1251.74</v>
      </c>
      <c r="AE19" s="52">
        <v>334.4</v>
      </c>
      <c r="AF19" s="52">
        <v>271.58</v>
      </c>
      <c r="AG19" s="52">
        <v>271.2</v>
      </c>
      <c r="AH19" s="52">
        <v>374.6</v>
      </c>
      <c r="AI19" s="52">
        <v>1202.45</v>
      </c>
      <c r="AJ19" s="52">
        <v>350.58</v>
      </c>
      <c r="AK19" s="52">
        <v>220.07</v>
      </c>
      <c r="AL19" s="52">
        <v>245.3</v>
      </c>
      <c r="AM19" s="52">
        <v>386.5</v>
      </c>
      <c r="AN19" s="52">
        <v>1156.12</v>
      </c>
      <c r="AO19" s="52">
        <v>335.5</v>
      </c>
      <c r="AP19" s="52">
        <v>215.9</v>
      </c>
      <c r="AQ19" s="52">
        <v>232.66</v>
      </c>
      <c r="AR19" s="52">
        <v>372.06</v>
      </c>
      <c r="AS19" s="52">
        <v>1110.6</v>
      </c>
      <c r="AT19" s="52">
        <v>326.1</v>
      </c>
      <c r="AU19" s="52">
        <v>210.5</v>
      </c>
      <c r="AV19" s="52">
        <v>206.9</v>
      </c>
      <c r="AW19" s="52">
        <v>367.1</v>
      </c>
    </row>
    <row r="20" spans="2:49" ht="13.5">
      <c r="B20" s="81" t="s">
        <v>259</v>
      </c>
      <c r="C20" s="88">
        <v>6296.6</v>
      </c>
      <c r="D20" s="89">
        <v>10600.8</v>
      </c>
      <c r="E20" s="89">
        <v>30654.1</v>
      </c>
      <c r="F20" s="89">
        <v>9182</v>
      </c>
      <c r="G20" s="89">
        <v>5524.7</v>
      </c>
      <c r="H20" s="89">
        <v>6051.4</v>
      </c>
      <c r="I20" s="89">
        <v>9896</v>
      </c>
      <c r="J20" s="89">
        <v>29043.9</v>
      </c>
      <c r="K20" s="89">
        <v>8582.9</v>
      </c>
      <c r="L20" s="89">
        <v>5114.2</v>
      </c>
      <c r="M20" s="89">
        <v>5442.2</v>
      </c>
      <c r="N20" s="89">
        <v>9904.5</v>
      </c>
      <c r="O20" s="89">
        <v>26787.17</v>
      </c>
      <c r="P20" s="89">
        <v>8022.44</v>
      </c>
      <c r="Q20" s="89">
        <v>4594</v>
      </c>
      <c r="R20" s="89">
        <v>5391</v>
      </c>
      <c r="S20" s="89">
        <v>8780</v>
      </c>
      <c r="T20" s="89">
        <v>24265.800000000003</v>
      </c>
      <c r="U20" s="89">
        <v>7337.9</v>
      </c>
      <c r="V20" s="89">
        <v>4247.5</v>
      </c>
      <c r="W20" s="89">
        <v>4708.3</v>
      </c>
      <c r="X20" s="89">
        <v>7972.1</v>
      </c>
      <c r="Y20" s="89">
        <v>22948.5</v>
      </c>
      <c r="Z20" s="89">
        <v>6539</v>
      </c>
      <c r="AA20" s="89">
        <v>3922.3</v>
      </c>
      <c r="AB20" s="89">
        <v>4781.8</v>
      </c>
      <c r="AC20" s="89">
        <v>7705.400000000001</v>
      </c>
      <c r="AD20" s="89">
        <v>18609.44</v>
      </c>
      <c r="AE20" s="89">
        <v>6804</v>
      </c>
      <c r="AF20" s="89">
        <v>3555.9</v>
      </c>
      <c r="AG20" s="89">
        <v>3349.4</v>
      </c>
      <c r="AH20" s="89">
        <v>4900.2</v>
      </c>
      <c r="AI20" s="89">
        <v>16208.07</v>
      </c>
      <c r="AJ20" s="89">
        <v>4482.58</v>
      </c>
      <c r="AK20" s="89">
        <v>2951.49</v>
      </c>
      <c r="AL20" s="89">
        <v>3209.8</v>
      </c>
      <c r="AM20" s="89">
        <v>5564.2</v>
      </c>
      <c r="AN20" s="89">
        <v>14912.52</v>
      </c>
      <c r="AO20" s="89">
        <v>4405.6</v>
      </c>
      <c r="AP20" s="89">
        <v>2531.1</v>
      </c>
      <c r="AQ20" s="89">
        <v>2930.86</v>
      </c>
      <c r="AR20" s="89">
        <v>5044.96</v>
      </c>
      <c r="AS20" s="89">
        <v>14277.4</v>
      </c>
      <c r="AT20" s="89">
        <v>4197.5</v>
      </c>
      <c r="AU20" s="89">
        <v>2531.2</v>
      </c>
      <c r="AV20" s="89">
        <v>2795.4</v>
      </c>
      <c r="AW20" s="89">
        <v>4753.3</v>
      </c>
    </row>
    <row r="21" spans="2:49" ht="13.5">
      <c r="B21" s="38"/>
      <c r="C21" s="53"/>
      <c r="D21" s="54"/>
      <c r="E21" s="54"/>
      <c r="F21" s="54"/>
      <c r="G21" s="54"/>
      <c r="H21" s="54"/>
      <c r="I21" s="54"/>
      <c r="J21" s="54"/>
      <c r="K21" s="54"/>
      <c r="L21" s="54"/>
      <c r="M21" s="54"/>
      <c r="N21" s="54"/>
      <c r="O21" s="54"/>
      <c r="P21" s="54"/>
      <c r="Q21" s="54"/>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row>
    <row r="22" spans="2:49" ht="14.25" thickBot="1">
      <c r="B22" s="75" t="s">
        <v>260</v>
      </c>
      <c r="C22" s="86"/>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row>
    <row r="23" spans="2:49" ht="13.5">
      <c r="B23" s="38" t="s">
        <v>253</v>
      </c>
      <c r="C23" s="51">
        <v>131.5</v>
      </c>
      <c r="D23" s="52">
        <v>181</v>
      </c>
      <c r="E23" s="52">
        <v>652.4</v>
      </c>
      <c r="F23" s="52">
        <v>182.2</v>
      </c>
      <c r="G23" s="52">
        <v>159</v>
      </c>
      <c r="H23" s="52">
        <v>125.5</v>
      </c>
      <c r="I23" s="52">
        <v>185.7</v>
      </c>
      <c r="J23" s="52">
        <v>655.7</v>
      </c>
      <c r="K23" s="52">
        <v>179.6</v>
      </c>
      <c r="L23" s="52">
        <v>157.79999999999998</v>
      </c>
      <c r="M23" s="52">
        <v>126.1</v>
      </c>
      <c r="N23" s="52">
        <v>192.4</v>
      </c>
      <c r="O23" s="52">
        <v>647.27</v>
      </c>
      <c r="P23" s="52">
        <v>180.3</v>
      </c>
      <c r="Q23" s="52">
        <v>143.96</v>
      </c>
      <c r="R23" s="52">
        <v>127.4</v>
      </c>
      <c r="S23" s="52">
        <v>195.6</v>
      </c>
      <c r="T23" s="52">
        <v>660.1</v>
      </c>
      <c r="U23" s="52">
        <v>187.51</v>
      </c>
      <c r="V23" s="52">
        <v>117.23</v>
      </c>
      <c r="W23" s="52">
        <v>160.06</v>
      </c>
      <c r="X23" s="52">
        <v>195.26</v>
      </c>
      <c r="Y23" s="52">
        <v>645.54</v>
      </c>
      <c r="Z23" s="52">
        <v>170.82</v>
      </c>
      <c r="AA23" s="52">
        <v>143.43</v>
      </c>
      <c r="AB23" s="52">
        <v>148.43</v>
      </c>
      <c r="AC23" s="52">
        <v>182.86</v>
      </c>
      <c r="AD23" s="52">
        <v>744.4</v>
      </c>
      <c r="AE23" s="52">
        <v>192</v>
      </c>
      <c r="AF23" s="52">
        <v>162.8</v>
      </c>
      <c r="AG23" s="52">
        <v>165.96</v>
      </c>
      <c r="AH23" s="52">
        <v>223.69</v>
      </c>
      <c r="AI23" s="52">
        <v>723.8</v>
      </c>
      <c r="AJ23" s="52">
        <v>200.7</v>
      </c>
      <c r="AK23" s="52">
        <v>154.2</v>
      </c>
      <c r="AL23" s="52">
        <v>153</v>
      </c>
      <c r="AM23" s="52">
        <v>215.9</v>
      </c>
      <c r="AN23" s="52">
        <v>723.4</v>
      </c>
      <c r="AO23" s="52">
        <v>201.3</v>
      </c>
      <c r="AP23" s="52">
        <v>156.7</v>
      </c>
      <c r="AQ23" s="52">
        <v>154.8</v>
      </c>
      <c r="AR23" s="52">
        <v>210.6</v>
      </c>
      <c r="AS23" s="52">
        <v>681.9</v>
      </c>
      <c r="AT23" s="52">
        <v>200</v>
      </c>
      <c r="AU23" s="52">
        <v>149.7</v>
      </c>
      <c r="AV23" s="52">
        <v>132.2</v>
      </c>
      <c r="AW23" s="52">
        <v>200</v>
      </c>
    </row>
    <row r="24" spans="2:49" ht="13.5">
      <c r="B24" s="38" t="s">
        <v>25</v>
      </c>
      <c r="C24" s="142">
        <v>55.4</v>
      </c>
      <c r="D24" s="52">
        <v>68.8</v>
      </c>
      <c r="E24" s="52">
        <v>191.6</v>
      </c>
      <c r="F24" s="52">
        <v>52.4</v>
      </c>
      <c r="G24" s="52">
        <v>51.4</v>
      </c>
      <c r="H24" s="52">
        <v>44.8</v>
      </c>
      <c r="I24" s="52">
        <v>43</v>
      </c>
      <c r="J24" s="52">
        <v>198.8</v>
      </c>
      <c r="K24" s="52">
        <v>48.4</v>
      </c>
      <c r="L24" s="52">
        <v>53.4</v>
      </c>
      <c r="M24" s="52">
        <v>52.6</v>
      </c>
      <c r="N24" s="52">
        <v>44.4</v>
      </c>
      <c r="O24" s="52">
        <v>148.54</v>
      </c>
      <c r="P24" s="52">
        <v>46.1</v>
      </c>
      <c r="Q24" s="52">
        <v>37.7</v>
      </c>
      <c r="R24" s="52">
        <v>33.5</v>
      </c>
      <c r="S24" s="52">
        <v>31.2</v>
      </c>
      <c r="T24" s="52">
        <v>58.4</v>
      </c>
      <c r="U24" s="52">
        <v>21.6</v>
      </c>
      <c r="V24" s="52">
        <v>12.1</v>
      </c>
      <c r="W24" s="52">
        <v>12.3</v>
      </c>
      <c r="X24" s="52">
        <v>12.4</v>
      </c>
      <c r="Y24" s="52">
        <v>50.599999999999994</v>
      </c>
      <c r="Z24" s="52">
        <v>12.8</v>
      </c>
      <c r="AA24" s="52">
        <v>11.5</v>
      </c>
      <c r="AB24" s="52">
        <v>13.1</v>
      </c>
      <c r="AC24" s="52">
        <v>13.2</v>
      </c>
      <c r="AD24" s="52">
        <v>55.9</v>
      </c>
      <c r="AE24" s="52">
        <v>12.8</v>
      </c>
      <c r="AF24" s="52">
        <v>14.4</v>
      </c>
      <c r="AG24" s="52">
        <v>14.5</v>
      </c>
      <c r="AH24" s="52">
        <v>14.2</v>
      </c>
      <c r="AI24" s="52">
        <v>24.9</v>
      </c>
      <c r="AJ24" s="52">
        <v>15</v>
      </c>
      <c r="AK24" s="52">
        <v>9.9</v>
      </c>
      <c r="AL24" s="52" t="s">
        <v>22</v>
      </c>
      <c r="AM24" s="52" t="s">
        <v>22</v>
      </c>
      <c r="AN24" s="52" t="s">
        <v>22</v>
      </c>
      <c r="AO24" s="52" t="s">
        <v>22</v>
      </c>
      <c r="AP24" s="52" t="s">
        <v>22</v>
      </c>
      <c r="AQ24" s="52" t="s">
        <v>22</v>
      </c>
      <c r="AR24" s="52" t="s">
        <v>22</v>
      </c>
      <c r="AS24" s="52" t="s">
        <v>22</v>
      </c>
      <c r="AT24" s="52" t="s">
        <v>22</v>
      </c>
      <c r="AU24" s="52" t="s">
        <v>22</v>
      </c>
      <c r="AV24" s="52" t="s">
        <v>22</v>
      </c>
      <c r="AW24" s="52" t="s">
        <v>22</v>
      </c>
    </row>
    <row r="25" spans="2:49" ht="13.5">
      <c r="B25" s="38"/>
      <c r="C25" s="51"/>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row>
    <row r="26" spans="2:49" ht="14.25" thickBot="1">
      <c r="B26" s="75" t="s">
        <v>261</v>
      </c>
      <c r="C26" s="86"/>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row>
    <row r="27" spans="2:49" ht="13.5">
      <c r="B27" s="37" t="s">
        <v>262</v>
      </c>
      <c r="C27" s="57">
        <v>4012.3</v>
      </c>
      <c r="D27" s="58">
        <v>3462</v>
      </c>
      <c r="E27" s="58">
        <v>14851</v>
      </c>
      <c r="F27" s="58">
        <v>3965</v>
      </c>
      <c r="G27" s="58">
        <v>3508</v>
      </c>
      <c r="H27" s="58">
        <v>3710</v>
      </c>
      <c r="I27" s="58">
        <v>3667</v>
      </c>
      <c r="J27" s="58">
        <v>13529</v>
      </c>
      <c r="K27" s="58">
        <v>2949</v>
      </c>
      <c r="L27" s="58">
        <v>3324</v>
      </c>
      <c r="M27" s="58">
        <v>3419.1</v>
      </c>
      <c r="N27" s="58">
        <v>3837</v>
      </c>
      <c r="O27" s="58">
        <v>13714</v>
      </c>
      <c r="P27" s="58">
        <v>3673</v>
      </c>
      <c r="Q27" s="58">
        <v>3488</v>
      </c>
      <c r="R27" s="58">
        <v>3334.4</v>
      </c>
      <c r="S27" s="58">
        <v>3219</v>
      </c>
      <c r="T27" s="58">
        <v>11527</v>
      </c>
      <c r="U27" s="58">
        <v>2968</v>
      </c>
      <c r="V27" s="58">
        <v>3020</v>
      </c>
      <c r="W27" s="58">
        <v>2837</v>
      </c>
      <c r="X27" s="58">
        <v>2702</v>
      </c>
      <c r="Y27" s="58">
        <v>9329.6</v>
      </c>
      <c r="Z27" s="58">
        <v>1862.6</v>
      </c>
      <c r="AA27" s="58">
        <v>2398</v>
      </c>
      <c r="AB27" s="58">
        <v>2495</v>
      </c>
      <c r="AC27" s="58">
        <v>2574</v>
      </c>
      <c r="AD27" s="58">
        <v>9699.8</v>
      </c>
      <c r="AE27" s="58">
        <v>2422.8</v>
      </c>
      <c r="AF27" s="58">
        <v>2142.6</v>
      </c>
      <c r="AG27" s="58">
        <v>2593.9</v>
      </c>
      <c r="AH27" s="58">
        <v>2540.5</v>
      </c>
      <c r="AI27" s="58">
        <v>10849.6</v>
      </c>
      <c r="AJ27" s="58">
        <v>2663.6</v>
      </c>
      <c r="AK27" s="58">
        <v>2245</v>
      </c>
      <c r="AL27" s="58">
        <v>2481</v>
      </c>
      <c r="AM27" s="58">
        <v>3460</v>
      </c>
      <c r="AN27" s="58">
        <v>11000</v>
      </c>
      <c r="AO27" s="58">
        <v>3105</v>
      </c>
      <c r="AP27" s="58">
        <v>2133</v>
      </c>
      <c r="AQ27" s="58">
        <v>2763</v>
      </c>
      <c r="AR27" s="58">
        <v>2999</v>
      </c>
      <c r="AS27" s="58">
        <v>10915</v>
      </c>
      <c r="AT27" s="58">
        <v>2862</v>
      </c>
      <c r="AU27" s="58">
        <v>2177</v>
      </c>
      <c r="AV27" s="58">
        <v>2743</v>
      </c>
      <c r="AW27" s="58">
        <v>3133</v>
      </c>
    </row>
    <row r="28" spans="2:49" ht="13.5">
      <c r="B28" s="38" t="s">
        <v>263</v>
      </c>
      <c r="C28" s="57">
        <v>2194.5</v>
      </c>
      <c r="D28" s="58">
        <v>1923</v>
      </c>
      <c r="E28" s="58">
        <v>8946</v>
      </c>
      <c r="F28" s="58">
        <v>2654</v>
      </c>
      <c r="G28" s="58">
        <v>2316</v>
      </c>
      <c r="H28" s="58">
        <v>2186</v>
      </c>
      <c r="I28" s="58">
        <v>1791</v>
      </c>
      <c r="J28" s="58">
        <v>9038</v>
      </c>
      <c r="K28" s="58">
        <v>1097</v>
      </c>
      <c r="L28" s="58">
        <v>2357</v>
      </c>
      <c r="M28" s="58">
        <v>2602</v>
      </c>
      <c r="N28" s="58">
        <v>2982</v>
      </c>
      <c r="O28" s="58">
        <v>9656</v>
      </c>
      <c r="P28" s="58">
        <v>2540</v>
      </c>
      <c r="Q28" s="58">
        <v>1889</v>
      </c>
      <c r="R28" s="58">
        <v>2517</v>
      </c>
      <c r="S28" s="58">
        <v>2709</v>
      </c>
      <c r="T28" s="58">
        <v>10248</v>
      </c>
      <c r="U28" s="58">
        <v>2539</v>
      </c>
      <c r="V28" s="58">
        <v>2429</v>
      </c>
      <c r="W28" s="58">
        <v>2623</v>
      </c>
      <c r="X28" s="58">
        <v>2657</v>
      </c>
      <c r="Y28" s="58">
        <v>8155.1</v>
      </c>
      <c r="Z28" s="58">
        <v>1774.1</v>
      </c>
      <c r="AA28" s="58">
        <v>2329</v>
      </c>
      <c r="AB28" s="58">
        <v>2219</v>
      </c>
      <c r="AC28" s="58">
        <v>1833</v>
      </c>
      <c r="AD28" s="58">
        <v>8097.13</v>
      </c>
      <c r="AE28" s="58">
        <v>1751.43</v>
      </c>
      <c r="AF28" s="58">
        <v>1805</v>
      </c>
      <c r="AG28" s="58">
        <v>2515.2</v>
      </c>
      <c r="AH28" s="58">
        <v>2025.5</v>
      </c>
      <c r="AI28" s="58">
        <v>8733.7</v>
      </c>
      <c r="AJ28" s="58">
        <v>1792.7</v>
      </c>
      <c r="AK28" s="58">
        <v>1885</v>
      </c>
      <c r="AL28" s="58">
        <v>2272</v>
      </c>
      <c r="AM28" s="58">
        <v>2784</v>
      </c>
      <c r="AN28" s="58">
        <v>9018</v>
      </c>
      <c r="AO28" s="58">
        <v>2589</v>
      </c>
      <c r="AP28" s="58">
        <v>1858</v>
      </c>
      <c r="AQ28" s="58">
        <v>2432</v>
      </c>
      <c r="AR28" s="58">
        <v>2139</v>
      </c>
      <c r="AS28" s="58">
        <v>9335</v>
      </c>
      <c r="AT28" s="58">
        <v>2032</v>
      </c>
      <c r="AU28" s="58">
        <v>1947</v>
      </c>
      <c r="AV28" s="58">
        <v>2498</v>
      </c>
      <c r="AW28" s="58">
        <v>2858</v>
      </c>
    </row>
    <row r="29" spans="2:49" ht="13.5">
      <c r="B29" s="38" t="s">
        <v>26</v>
      </c>
      <c r="C29" s="57">
        <v>1212.6</v>
      </c>
      <c r="D29" s="58">
        <v>982</v>
      </c>
      <c r="E29" s="58">
        <v>3425</v>
      </c>
      <c r="F29" s="58">
        <v>948</v>
      </c>
      <c r="G29" s="58">
        <v>706</v>
      </c>
      <c r="H29" s="58">
        <v>1044</v>
      </c>
      <c r="I29" s="58">
        <v>727</v>
      </c>
      <c r="J29" s="58">
        <v>2713</v>
      </c>
      <c r="K29" s="58">
        <v>758</v>
      </c>
      <c r="L29" s="58">
        <v>635</v>
      </c>
      <c r="M29" s="58">
        <v>815</v>
      </c>
      <c r="N29" s="58">
        <v>505</v>
      </c>
      <c r="O29" s="58">
        <v>1715</v>
      </c>
      <c r="P29" s="58">
        <v>383</v>
      </c>
      <c r="Q29" s="58">
        <v>470</v>
      </c>
      <c r="R29" s="58">
        <v>474.9</v>
      </c>
      <c r="S29" s="58">
        <v>387</v>
      </c>
      <c r="T29" s="58">
        <v>974</v>
      </c>
      <c r="U29" s="58">
        <v>380</v>
      </c>
      <c r="V29" s="58">
        <v>384</v>
      </c>
      <c r="W29" s="58">
        <v>210</v>
      </c>
      <c r="X29" s="58" t="s">
        <v>22</v>
      </c>
      <c r="Y29" s="58" t="s">
        <v>22</v>
      </c>
      <c r="Z29" s="58" t="s">
        <v>22</v>
      </c>
      <c r="AA29" s="58" t="s">
        <v>22</v>
      </c>
      <c r="AB29" s="58" t="s">
        <v>22</v>
      </c>
      <c r="AC29" s="58" t="s">
        <v>22</v>
      </c>
      <c r="AD29" s="58" t="s">
        <v>22</v>
      </c>
      <c r="AE29" s="58" t="s">
        <v>22</v>
      </c>
      <c r="AF29" s="58" t="s">
        <v>22</v>
      </c>
      <c r="AG29" s="58" t="s">
        <v>22</v>
      </c>
      <c r="AH29" s="58" t="s">
        <v>22</v>
      </c>
      <c r="AI29" s="58" t="s">
        <v>22</v>
      </c>
      <c r="AJ29" s="58" t="s">
        <v>22</v>
      </c>
      <c r="AK29" s="58" t="s">
        <v>22</v>
      </c>
      <c r="AL29" s="58" t="s">
        <v>22</v>
      </c>
      <c r="AM29" s="58" t="s">
        <v>22</v>
      </c>
      <c r="AN29" s="58" t="s">
        <v>22</v>
      </c>
      <c r="AO29" s="58" t="s">
        <v>22</v>
      </c>
      <c r="AP29" s="58" t="s">
        <v>22</v>
      </c>
      <c r="AQ29" s="58" t="s">
        <v>22</v>
      </c>
      <c r="AR29" s="58" t="s">
        <v>22</v>
      </c>
      <c r="AS29" s="58" t="s">
        <v>22</v>
      </c>
      <c r="AT29" s="58" t="s">
        <v>22</v>
      </c>
      <c r="AU29" s="58" t="s">
        <v>22</v>
      </c>
      <c r="AV29" s="58" t="s">
        <v>22</v>
      </c>
      <c r="AW29" s="58" t="s">
        <v>22</v>
      </c>
    </row>
    <row r="30" spans="2:49" ht="13.5">
      <c r="B30" s="37"/>
      <c r="C30" s="57"/>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row>
    <row r="31" spans="2:49" ht="14.25" thickBot="1">
      <c r="B31" s="75" t="s">
        <v>264</v>
      </c>
      <c r="C31" s="90"/>
      <c r="D31" s="91"/>
      <c r="E31" s="91"/>
      <c r="F31" s="91"/>
      <c r="G31" s="91"/>
      <c r="H31" s="91"/>
      <c r="I31" s="91"/>
      <c r="J31" s="91"/>
      <c r="K31" s="91"/>
      <c r="L31" s="91"/>
      <c r="M31" s="91"/>
      <c r="N31" s="91"/>
      <c r="O31" s="91"/>
      <c r="P31" s="91"/>
      <c r="Q31" s="91"/>
      <c r="R31" s="228"/>
      <c r="S31" s="228"/>
      <c r="T31" s="92"/>
      <c r="U31" s="92"/>
      <c r="V31" s="92"/>
      <c r="W31" s="92"/>
      <c r="X31" s="92"/>
      <c r="Y31" s="92"/>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row>
    <row r="32" spans="2:53" ht="13.5">
      <c r="B32" s="37" t="s">
        <v>265</v>
      </c>
      <c r="C32" s="227">
        <v>2828</v>
      </c>
      <c r="D32" s="227">
        <v>1741</v>
      </c>
      <c r="E32" s="58"/>
      <c r="F32" s="227">
        <v>3705</v>
      </c>
      <c r="G32" s="227">
        <v>3955</v>
      </c>
      <c r="H32" s="227">
        <v>2588</v>
      </c>
      <c r="I32" s="227">
        <v>1358</v>
      </c>
      <c r="J32" s="58"/>
      <c r="K32" s="227">
        <v>2348</v>
      </c>
      <c r="L32" s="227">
        <v>3279</v>
      </c>
      <c r="M32" s="227">
        <v>2236</v>
      </c>
      <c r="N32" s="227">
        <v>1172</v>
      </c>
      <c r="O32" s="58"/>
      <c r="P32" s="227">
        <v>2564</v>
      </c>
      <c r="Q32" s="227">
        <v>3190</v>
      </c>
      <c r="R32" s="227">
        <v>1856</v>
      </c>
      <c r="S32" s="227">
        <v>1120</v>
      </c>
      <c r="T32" s="59"/>
      <c r="U32" s="59">
        <v>2203</v>
      </c>
      <c r="V32" s="59">
        <v>2876</v>
      </c>
      <c r="W32" s="59">
        <v>1613</v>
      </c>
      <c r="X32" s="59">
        <v>907</v>
      </c>
      <c r="Y32" s="59"/>
      <c r="Z32" s="59">
        <v>1737</v>
      </c>
      <c r="AA32" s="59">
        <v>2770</v>
      </c>
      <c r="AB32" s="59">
        <v>1796</v>
      </c>
      <c r="AC32" s="59">
        <v>1253</v>
      </c>
      <c r="AD32" s="59"/>
      <c r="AE32" s="59">
        <v>2060</v>
      </c>
      <c r="AF32" s="59">
        <v>2724</v>
      </c>
      <c r="AG32" s="59">
        <v>2051</v>
      </c>
      <c r="AH32" s="59">
        <v>1265</v>
      </c>
      <c r="AI32" s="59"/>
      <c r="AJ32" s="59">
        <v>2092.4</v>
      </c>
      <c r="AK32" s="59">
        <v>2484.4</v>
      </c>
      <c r="AL32" s="59">
        <v>1783.1</v>
      </c>
      <c r="AM32" s="59">
        <v>1218</v>
      </c>
      <c r="AN32" s="59"/>
      <c r="AO32" s="59">
        <v>1787</v>
      </c>
      <c r="AP32" s="59">
        <v>1887</v>
      </c>
      <c r="AQ32" s="59">
        <v>1457</v>
      </c>
      <c r="AR32" s="59">
        <v>667</v>
      </c>
      <c r="AS32" s="59"/>
      <c r="AT32" s="59">
        <v>1515</v>
      </c>
      <c r="AU32" s="59">
        <v>1790</v>
      </c>
      <c r="AV32" s="59">
        <v>1160</v>
      </c>
      <c r="AW32" s="59">
        <v>289</v>
      </c>
      <c r="AX32" s="109"/>
      <c r="AY32" s="109"/>
      <c r="AZ32" s="109"/>
      <c r="BA32" s="109"/>
    </row>
    <row r="33" spans="2:114" s="2" customFormat="1" ht="14.25">
      <c r="B33" s="31"/>
      <c r="C33" s="57"/>
      <c r="D33" s="58"/>
      <c r="E33" s="58"/>
      <c r="F33" s="58"/>
      <c r="G33" s="58"/>
      <c r="H33" s="58"/>
      <c r="I33" s="58"/>
      <c r="J33" s="58"/>
      <c r="K33" s="58"/>
      <c r="L33" s="58"/>
      <c r="M33" s="58"/>
      <c r="N33" s="58"/>
      <c r="O33" s="58"/>
      <c r="P33" s="58"/>
      <c r="Q33" s="58"/>
      <c r="R33" s="58"/>
      <c r="S33" s="58"/>
      <c r="T33" s="19"/>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row>
    <row r="34" spans="2:114" s="2" customFormat="1" ht="14.25" thickBot="1">
      <c r="B34" s="75" t="s">
        <v>266</v>
      </c>
      <c r="C34" s="90"/>
      <c r="D34" s="91"/>
      <c r="E34" s="91"/>
      <c r="F34" s="91"/>
      <c r="G34" s="91"/>
      <c r="H34" s="91"/>
      <c r="I34" s="91"/>
      <c r="J34" s="91"/>
      <c r="K34" s="91"/>
      <c r="L34" s="91"/>
      <c r="M34" s="91"/>
      <c r="N34" s="91"/>
      <c r="O34" s="91"/>
      <c r="P34" s="91"/>
      <c r="Q34" s="91"/>
      <c r="R34" s="92"/>
      <c r="S34" s="92"/>
      <c r="T34" s="92"/>
      <c r="U34" s="92"/>
      <c r="V34" s="92"/>
      <c r="W34" s="92"/>
      <c r="X34" s="92"/>
      <c r="Y34" s="92"/>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row>
    <row r="35" spans="2:114" s="2" customFormat="1" ht="13.5">
      <c r="B35" s="37" t="s">
        <v>267</v>
      </c>
      <c r="C35" s="51">
        <v>2230.8</v>
      </c>
      <c r="D35" s="52">
        <v>3961.3</v>
      </c>
      <c r="E35" s="52">
        <v>11530.6</v>
      </c>
      <c r="F35" s="52">
        <v>3291.5</v>
      </c>
      <c r="G35" s="52">
        <v>1924.7</v>
      </c>
      <c r="H35" s="52">
        <v>2433.1</v>
      </c>
      <c r="I35" s="52">
        <v>3881.3</v>
      </c>
      <c r="J35" s="52">
        <v>11747.2</v>
      </c>
      <c r="K35" s="52">
        <v>3438</v>
      </c>
      <c r="L35" s="52">
        <v>1953.5</v>
      </c>
      <c r="M35" s="52">
        <v>2136</v>
      </c>
      <c r="N35" s="52">
        <v>4219.6</v>
      </c>
      <c r="O35" s="52">
        <v>11645.31</v>
      </c>
      <c r="P35" s="52">
        <v>3294.8</v>
      </c>
      <c r="Q35" s="52">
        <v>1968.4</v>
      </c>
      <c r="R35" s="56">
        <v>2441.5</v>
      </c>
      <c r="S35" s="56">
        <v>3940.7</v>
      </c>
      <c r="T35" s="56">
        <v>10858.6</v>
      </c>
      <c r="U35" s="56">
        <v>3443.5</v>
      </c>
      <c r="V35" s="56">
        <v>1876.8000000000002</v>
      </c>
      <c r="W35" s="56">
        <v>2050.2999999999997</v>
      </c>
      <c r="X35" s="56">
        <v>3488</v>
      </c>
      <c r="Y35" s="56">
        <v>9822.7</v>
      </c>
      <c r="Z35" s="56">
        <v>2861.5</v>
      </c>
      <c r="AA35" s="56">
        <v>1681.4000000000005</v>
      </c>
      <c r="AB35" s="56">
        <v>2024</v>
      </c>
      <c r="AC35" s="56">
        <v>3255.8</v>
      </c>
      <c r="AD35" s="56">
        <v>9585.6</v>
      </c>
      <c r="AE35" s="56">
        <v>2893.7</v>
      </c>
      <c r="AF35" s="56">
        <v>1588.4</v>
      </c>
      <c r="AG35" s="56">
        <v>1882.1</v>
      </c>
      <c r="AH35" s="56">
        <v>3221.4</v>
      </c>
      <c r="AI35" s="56">
        <v>10128.4</v>
      </c>
      <c r="AJ35" s="56">
        <v>2605</v>
      </c>
      <c r="AK35" s="56">
        <v>1752.1</v>
      </c>
      <c r="AL35" s="56">
        <v>1870.3</v>
      </c>
      <c r="AM35" s="56">
        <v>3901</v>
      </c>
      <c r="AN35" s="56">
        <v>9923.6</v>
      </c>
      <c r="AO35" s="56">
        <v>3076.1</v>
      </c>
      <c r="AP35" s="56">
        <v>1510.1</v>
      </c>
      <c r="AQ35" s="56">
        <v>1730.1</v>
      </c>
      <c r="AR35" s="56">
        <v>3607.3</v>
      </c>
      <c r="AS35" s="56">
        <v>9451.9</v>
      </c>
      <c r="AT35" s="56">
        <v>2781.8</v>
      </c>
      <c r="AU35" s="56">
        <v>1451.4</v>
      </c>
      <c r="AV35" s="56">
        <v>1696</v>
      </c>
      <c r="AW35" s="56">
        <v>3522.7</v>
      </c>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row>
    <row r="36" spans="2:114" s="2" customFormat="1" ht="13.5">
      <c r="B36" s="120"/>
      <c r="C36" s="318"/>
      <c r="D36" s="52"/>
      <c r="E36" s="52"/>
      <c r="F36" s="52"/>
      <c r="G36" s="52"/>
      <c r="H36" s="52"/>
      <c r="I36" s="52"/>
      <c r="J36" s="52"/>
      <c r="K36" s="52"/>
      <c r="L36" s="52"/>
      <c r="M36" s="52"/>
      <c r="N36" s="52"/>
      <c r="O36" s="52"/>
      <c r="P36" s="52"/>
      <c r="Q36" s="52"/>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row>
    <row r="37" spans="2:114" s="2" customFormat="1" ht="14.25" thickBot="1">
      <c r="B37" s="75" t="s">
        <v>268</v>
      </c>
      <c r="C37" s="272" t="s">
        <v>284</v>
      </c>
      <c r="D37" s="67" t="s">
        <v>284</v>
      </c>
      <c r="E37" s="67" t="s">
        <v>284</v>
      </c>
      <c r="F37" s="67" t="s">
        <v>284</v>
      </c>
      <c r="G37" s="67" t="s">
        <v>284</v>
      </c>
      <c r="H37" s="67" t="s">
        <v>284</v>
      </c>
      <c r="I37" s="67" t="s">
        <v>284</v>
      </c>
      <c r="J37" s="67" t="s">
        <v>284</v>
      </c>
      <c r="K37" s="67" t="s">
        <v>284</v>
      </c>
      <c r="L37" s="67" t="s">
        <v>284</v>
      </c>
      <c r="M37" s="67" t="s">
        <v>284</v>
      </c>
      <c r="N37" s="67" t="s">
        <v>284</v>
      </c>
      <c r="O37" s="67" t="s">
        <v>284</v>
      </c>
      <c r="P37" s="67" t="s">
        <v>284</v>
      </c>
      <c r="Q37" s="67" t="s">
        <v>284</v>
      </c>
      <c r="R37" s="67" t="s">
        <v>284</v>
      </c>
      <c r="S37" s="67" t="s">
        <v>284</v>
      </c>
      <c r="T37" s="67" t="s">
        <v>284</v>
      </c>
      <c r="U37" s="67" t="s">
        <v>284</v>
      </c>
      <c r="V37" s="67" t="s">
        <v>284</v>
      </c>
      <c r="W37" s="67" t="s">
        <v>284</v>
      </c>
      <c r="X37" s="67" t="s">
        <v>284</v>
      </c>
      <c r="Y37" s="67" t="s">
        <v>284</v>
      </c>
      <c r="Z37" s="67" t="s">
        <v>284</v>
      </c>
      <c r="AA37" s="67" t="s">
        <v>284</v>
      </c>
      <c r="AB37" s="67" t="s">
        <v>284</v>
      </c>
      <c r="AC37" s="67" t="s">
        <v>284</v>
      </c>
      <c r="AD37" s="67" t="s">
        <v>284</v>
      </c>
      <c r="AE37" s="67" t="s">
        <v>284</v>
      </c>
      <c r="AF37" s="67" t="s">
        <v>284</v>
      </c>
      <c r="AG37" s="67" t="s">
        <v>284</v>
      </c>
      <c r="AH37" s="67" t="s">
        <v>284</v>
      </c>
      <c r="AI37" s="67" t="s">
        <v>284</v>
      </c>
      <c r="AJ37" s="67" t="s">
        <v>284</v>
      </c>
      <c r="AK37" s="67" t="s">
        <v>284</v>
      </c>
      <c r="AL37" s="67" t="s">
        <v>284</v>
      </c>
      <c r="AM37" s="67" t="s">
        <v>284</v>
      </c>
      <c r="AN37" s="67" t="s">
        <v>284</v>
      </c>
      <c r="AO37" s="67" t="s">
        <v>284</v>
      </c>
      <c r="AP37" s="67" t="s">
        <v>284</v>
      </c>
      <c r="AQ37" s="67" t="s">
        <v>284</v>
      </c>
      <c r="AR37" s="67" t="s">
        <v>284</v>
      </c>
      <c r="AS37" s="67" t="s">
        <v>284</v>
      </c>
      <c r="AT37" s="67" t="s">
        <v>284</v>
      </c>
      <c r="AU37" s="67" t="s">
        <v>284</v>
      </c>
      <c r="AV37" s="67" t="s">
        <v>284</v>
      </c>
      <c r="AW37" s="67" t="s">
        <v>284</v>
      </c>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row>
    <row r="38" spans="2:114" s="2" customFormat="1" ht="13.5">
      <c r="B38" s="38" t="s">
        <v>253</v>
      </c>
      <c r="C38" s="51">
        <v>166.6</v>
      </c>
      <c r="D38" s="52">
        <v>199.8</v>
      </c>
      <c r="E38" s="52">
        <v>776.2</v>
      </c>
      <c r="F38" s="52">
        <v>208</v>
      </c>
      <c r="G38" s="52">
        <v>183.5</v>
      </c>
      <c r="H38" s="52">
        <v>177.2</v>
      </c>
      <c r="I38" s="52">
        <v>207.6</v>
      </c>
      <c r="J38" s="52">
        <v>818.3</v>
      </c>
      <c r="K38" s="52">
        <v>218.8</v>
      </c>
      <c r="L38" s="52">
        <v>201.8</v>
      </c>
      <c r="M38" s="52">
        <v>189</v>
      </c>
      <c r="N38" s="52">
        <v>208.7</v>
      </c>
      <c r="O38" s="52">
        <v>786.87</v>
      </c>
      <c r="P38" s="52">
        <v>219.59</v>
      </c>
      <c r="Q38" s="52">
        <v>202.58</v>
      </c>
      <c r="R38" s="52">
        <v>148.5</v>
      </c>
      <c r="S38" s="52">
        <v>216.2</v>
      </c>
      <c r="T38" s="52">
        <v>763.5</v>
      </c>
      <c r="U38" s="52">
        <v>207.2</v>
      </c>
      <c r="V38" s="52">
        <v>177</v>
      </c>
      <c r="W38" s="52">
        <v>175.9</v>
      </c>
      <c r="X38" s="52">
        <v>203.4</v>
      </c>
      <c r="Y38" s="52">
        <v>764.5</v>
      </c>
      <c r="Z38" s="52">
        <v>207.1</v>
      </c>
      <c r="AA38" s="52">
        <v>203.8</v>
      </c>
      <c r="AB38" s="52">
        <v>147</v>
      </c>
      <c r="AC38" s="52">
        <v>206.6</v>
      </c>
      <c r="AD38" s="52">
        <v>789.06</v>
      </c>
      <c r="AE38" s="52">
        <v>214.46</v>
      </c>
      <c r="AF38" s="52">
        <v>188.2</v>
      </c>
      <c r="AG38" s="52">
        <v>183.7</v>
      </c>
      <c r="AH38" s="52">
        <v>202.7</v>
      </c>
      <c r="AI38" s="52">
        <v>815.2</v>
      </c>
      <c r="AJ38" s="52">
        <v>215.3</v>
      </c>
      <c r="AK38" s="52">
        <v>218.11</v>
      </c>
      <c r="AL38" s="52">
        <v>177.8</v>
      </c>
      <c r="AM38" s="52">
        <v>204.03</v>
      </c>
      <c r="AN38" s="52">
        <v>491.62</v>
      </c>
      <c r="AO38" s="52">
        <v>138.52</v>
      </c>
      <c r="AP38" s="52">
        <v>129.7</v>
      </c>
      <c r="AQ38" s="52">
        <v>95.7</v>
      </c>
      <c r="AR38" s="52">
        <v>127.7</v>
      </c>
      <c r="AS38" s="52">
        <v>467.6</v>
      </c>
      <c r="AT38" s="52">
        <v>123.5</v>
      </c>
      <c r="AU38" s="52">
        <v>126.7</v>
      </c>
      <c r="AV38" s="52">
        <v>84.4</v>
      </c>
      <c r="AW38" s="52">
        <v>133</v>
      </c>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row>
    <row r="39" spans="2:114" s="2" customFormat="1" ht="13.5">
      <c r="B39" s="38" t="s">
        <v>254</v>
      </c>
      <c r="C39" s="51">
        <v>164.7</v>
      </c>
      <c r="D39" s="52">
        <v>124.8</v>
      </c>
      <c r="E39" s="52">
        <v>440.2</v>
      </c>
      <c r="F39" s="52">
        <v>119.8</v>
      </c>
      <c r="G39" s="52">
        <v>91.4</v>
      </c>
      <c r="H39" s="52">
        <v>112.7</v>
      </c>
      <c r="I39" s="52">
        <v>116.3</v>
      </c>
      <c r="J39" s="52">
        <v>527.1</v>
      </c>
      <c r="K39" s="52">
        <v>134.4</v>
      </c>
      <c r="L39" s="52">
        <v>117.7</v>
      </c>
      <c r="M39" s="52">
        <v>135.4</v>
      </c>
      <c r="N39" s="52">
        <v>139.7</v>
      </c>
      <c r="O39" s="52">
        <v>470.22</v>
      </c>
      <c r="P39" s="52">
        <v>109.45</v>
      </c>
      <c r="Q39" s="52">
        <v>109.92</v>
      </c>
      <c r="R39" s="52">
        <v>121.2</v>
      </c>
      <c r="S39" s="52">
        <v>129.6</v>
      </c>
      <c r="T39" s="52">
        <v>554.9</v>
      </c>
      <c r="U39" s="52">
        <v>137.1</v>
      </c>
      <c r="V39" s="52">
        <v>121.3</v>
      </c>
      <c r="W39" s="52">
        <v>151.7</v>
      </c>
      <c r="X39" s="52">
        <v>144.8</v>
      </c>
      <c r="Y39" s="52">
        <v>663.9</v>
      </c>
      <c r="Z39" s="52">
        <v>151.1</v>
      </c>
      <c r="AA39" s="52">
        <v>162.9</v>
      </c>
      <c r="AB39" s="52">
        <v>170</v>
      </c>
      <c r="AC39" s="52">
        <v>179.9</v>
      </c>
      <c r="AD39" s="52">
        <v>418.39</v>
      </c>
      <c r="AE39" s="52">
        <v>56.89</v>
      </c>
      <c r="AF39" s="52">
        <v>116.1</v>
      </c>
      <c r="AG39" s="52">
        <v>126.1</v>
      </c>
      <c r="AH39" s="52">
        <v>119.3</v>
      </c>
      <c r="AI39" s="52">
        <v>283.3</v>
      </c>
      <c r="AJ39" s="52">
        <v>94.1</v>
      </c>
      <c r="AK39" s="52">
        <v>109.19</v>
      </c>
      <c r="AL39" s="52">
        <v>55.3</v>
      </c>
      <c r="AM39" s="52">
        <v>24.67</v>
      </c>
      <c r="AN39" s="58" t="s">
        <v>22</v>
      </c>
      <c r="AO39" s="58" t="s">
        <v>22</v>
      </c>
      <c r="AP39" s="58" t="s">
        <v>22</v>
      </c>
      <c r="AQ39" s="58" t="s">
        <v>22</v>
      </c>
      <c r="AR39" s="58" t="s">
        <v>22</v>
      </c>
      <c r="AS39" s="58" t="s">
        <v>22</v>
      </c>
      <c r="AT39" s="58" t="s">
        <v>22</v>
      </c>
      <c r="AU39" s="58" t="s">
        <v>22</v>
      </c>
      <c r="AV39" s="58" t="s">
        <v>22</v>
      </c>
      <c r="AW39" s="58" t="s">
        <v>22</v>
      </c>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row>
    <row r="40" spans="2:114" s="2" customFormat="1" ht="14.25" thickBot="1">
      <c r="B40" s="75" t="s">
        <v>191</v>
      </c>
      <c r="C40" s="86">
        <v>331.3</v>
      </c>
      <c r="D40" s="87">
        <v>324.6</v>
      </c>
      <c r="E40" s="87">
        <v>1216.4</v>
      </c>
      <c r="F40" s="87">
        <v>327.8</v>
      </c>
      <c r="G40" s="87">
        <v>274.8</v>
      </c>
      <c r="H40" s="87">
        <v>289.9</v>
      </c>
      <c r="I40" s="87">
        <v>323.9</v>
      </c>
      <c r="J40" s="87">
        <v>1345.4</v>
      </c>
      <c r="K40" s="87">
        <v>353.2</v>
      </c>
      <c r="L40" s="87">
        <v>319.5</v>
      </c>
      <c r="M40" s="87">
        <v>324.4</v>
      </c>
      <c r="N40" s="87">
        <v>348.4</v>
      </c>
      <c r="O40" s="87">
        <v>1257.06</v>
      </c>
      <c r="P40" s="87">
        <v>329</v>
      </c>
      <c r="Q40" s="87">
        <v>312.6</v>
      </c>
      <c r="R40" s="87">
        <v>269.6</v>
      </c>
      <c r="S40" s="87">
        <v>345.8</v>
      </c>
      <c r="T40" s="87">
        <v>1318.4</v>
      </c>
      <c r="U40" s="87">
        <v>344.3</v>
      </c>
      <c r="V40" s="87">
        <v>298.3</v>
      </c>
      <c r="W40" s="87">
        <v>327.7</v>
      </c>
      <c r="X40" s="87">
        <v>348.2</v>
      </c>
      <c r="Y40" s="87">
        <v>1428.4</v>
      </c>
      <c r="Z40" s="87">
        <v>358.3</v>
      </c>
      <c r="AA40" s="87">
        <v>366.70000000000005</v>
      </c>
      <c r="AB40" s="87">
        <v>317</v>
      </c>
      <c r="AC40" s="87">
        <v>386.4</v>
      </c>
      <c r="AD40" s="87">
        <v>1207.45</v>
      </c>
      <c r="AE40" s="87">
        <v>271.35</v>
      </c>
      <c r="AF40" s="87">
        <v>304.3</v>
      </c>
      <c r="AG40" s="87">
        <v>309.8</v>
      </c>
      <c r="AH40" s="87">
        <v>322</v>
      </c>
      <c r="AI40" s="87">
        <v>1098.5</v>
      </c>
      <c r="AJ40" s="87">
        <v>309.4</v>
      </c>
      <c r="AK40" s="87">
        <v>327.3</v>
      </c>
      <c r="AL40" s="87">
        <v>233.1</v>
      </c>
      <c r="AM40" s="87">
        <v>228.7</v>
      </c>
      <c r="AN40" s="87">
        <v>491.6</v>
      </c>
      <c r="AO40" s="87">
        <v>138.5</v>
      </c>
      <c r="AP40" s="87">
        <v>129.7</v>
      </c>
      <c r="AQ40" s="87">
        <v>95.7</v>
      </c>
      <c r="AR40" s="87">
        <v>127.7</v>
      </c>
      <c r="AS40" s="87">
        <v>467.6</v>
      </c>
      <c r="AT40" s="87">
        <v>123.5</v>
      </c>
      <c r="AU40" s="87">
        <v>126.7</v>
      </c>
      <c r="AV40" s="87">
        <v>84.4</v>
      </c>
      <c r="AW40" s="87">
        <v>133</v>
      </c>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row>
    <row r="41" spans="2:114" s="2" customFormat="1" ht="13.5">
      <c r="B41" s="120"/>
      <c r="C41" s="51"/>
      <c r="D41" s="52"/>
      <c r="E41" s="52"/>
      <c r="F41" s="52"/>
      <c r="G41" s="52"/>
      <c r="H41" s="52"/>
      <c r="I41" s="52"/>
      <c r="J41" s="52"/>
      <c r="K41" s="52"/>
      <c r="L41" s="52"/>
      <c r="M41" s="52"/>
      <c r="N41" s="52"/>
      <c r="O41" s="52"/>
      <c r="P41" s="52"/>
      <c r="Q41" s="52"/>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row>
    <row r="42" spans="2:114" s="2" customFormat="1" ht="14.25" thickBot="1">
      <c r="B42" s="75" t="s">
        <v>269</v>
      </c>
      <c r="C42" s="66"/>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row>
    <row r="43" spans="2:114" s="2" customFormat="1" ht="13.5">
      <c r="B43" s="38" t="s">
        <v>253</v>
      </c>
      <c r="C43" s="51">
        <v>159.3</v>
      </c>
      <c r="D43" s="52">
        <v>210.1</v>
      </c>
      <c r="E43" s="52">
        <v>770.8</v>
      </c>
      <c r="F43" s="52">
        <v>201</v>
      </c>
      <c r="G43" s="52">
        <v>182.4</v>
      </c>
      <c r="H43" s="52">
        <v>177.4</v>
      </c>
      <c r="I43" s="52">
        <v>209.95</v>
      </c>
      <c r="J43" s="52">
        <v>817.5</v>
      </c>
      <c r="K43" s="52">
        <v>225.3</v>
      </c>
      <c r="L43" s="52">
        <v>194</v>
      </c>
      <c r="M43" s="52">
        <v>188.5</v>
      </c>
      <c r="N43" s="52">
        <v>210</v>
      </c>
      <c r="O43" s="52">
        <v>791</v>
      </c>
      <c r="P43" s="52">
        <v>222</v>
      </c>
      <c r="Q43" s="52">
        <v>190.3</v>
      </c>
      <c r="R43" s="52">
        <v>160.7</v>
      </c>
      <c r="S43" s="52">
        <v>218</v>
      </c>
      <c r="T43" s="52">
        <v>752.7</v>
      </c>
      <c r="U43" s="52">
        <v>197.6</v>
      </c>
      <c r="V43" s="52">
        <v>178.7</v>
      </c>
      <c r="W43" s="52">
        <v>171.1</v>
      </c>
      <c r="X43" s="52">
        <v>205.3</v>
      </c>
      <c r="Y43" s="52">
        <v>772.1</v>
      </c>
      <c r="Z43" s="52">
        <v>211</v>
      </c>
      <c r="AA43" s="52">
        <v>196</v>
      </c>
      <c r="AB43" s="52">
        <v>148.2</v>
      </c>
      <c r="AC43" s="52">
        <v>216.9</v>
      </c>
      <c r="AD43" s="52">
        <v>779.92</v>
      </c>
      <c r="AE43" s="52">
        <v>212.82</v>
      </c>
      <c r="AF43" s="52">
        <v>180.9</v>
      </c>
      <c r="AG43" s="52">
        <v>185</v>
      </c>
      <c r="AH43" s="52">
        <v>201.2</v>
      </c>
      <c r="AI43" s="52">
        <v>808.7</v>
      </c>
      <c r="AJ43" s="52">
        <v>221.7</v>
      </c>
      <c r="AK43" s="52">
        <v>212.66</v>
      </c>
      <c r="AL43" s="52">
        <v>180.25</v>
      </c>
      <c r="AM43" s="52">
        <v>194.1</v>
      </c>
      <c r="AN43" s="52">
        <v>484.59</v>
      </c>
      <c r="AO43" s="52">
        <v>132.39</v>
      </c>
      <c r="AP43" s="52">
        <v>129.3</v>
      </c>
      <c r="AQ43" s="52">
        <v>96</v>
      </c>
      <c r="AR43" s="52">
        <v>126.9</v>
      </c>
      <c r="AS43" s="52">
        <v>466.8</v>
      </c>
      <c r="AT43" s="52">
        <v>124.1</v>
      </c>
      <c r="AU43" s="52">
        <v>124</v>
      </c>
      <c r="AV43" s="52">
        <v>89.5</v>
      </c>
      <c r="AW43" s="52">
        <v>129.2</v>
      </c>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row>
    <row r="44" spans="2:114" s="2" customFormat="1" ht="13.5">
      <c r="B44" s="38" t="s">
        <v>254</v>
      </c>
      <c r="C44" s="51">
        <v>210.1</v>
      </c>
      <c r="D44" s="52">
        <v>66.9</v>
      </c>
      <c r="E44" s="52">
        <v>439.4</v>
      </c>
      <c r="F44" s="52">
        <v>159.7</v>
      </c>
      <c r="G44" s="52">
        <v>112.9</v>
      </c>
      <c r="H44" s="52">
        <v>88.8</v>
      </c>
      <c r="I44" s="52">
        <v>78.1</v>
      </c>
      <c r="J44" s="52">
        <v>592.5</v>
      </c>
      <c r="K44" s="52">
        <v>152.6</v>
      </c>
      <c r="L44" s="52">
        <v>115</v>
      </c>
      <c r="M44" s="52">
        <v>105.5</v>
      </c>
      <c r="N44" s="52">
        <v>218.9</v>
      </c>
      <c r="O44" s="52">
        <v>479.3</v>
      </c>
      <c r="P44" s="52">
        <v>91.28</v>
      </c>
      <c r="Q44" s="52">
        <v>61.25</v>
      </c>
      <c r="R44" s="52">
        <v>154.6</v>
      </c>
      <c r="S44" s="52">
        <v>172.2</v>
      </c>
      <c r="T44" s="52">
        <v>593.4</v>
      </c>
      <c r="U44" s="52">
        <v>127.2</v>
      </c>
      <c r="V44" s="52">
        <v>108.1</v>
      </c>
      <c r="W44" s="52">
        <v>165.1</v>
      </c>
      <c r="X44" s="52">
        <v>193</v>
      </c>
      <c r="Y44" s="52">
        <v>619.0999999999999</v>
      </c>
      <c r="Z44" s="52">
        <v>104.4</v>
      </c>
      <c r="AA44" s="52">
        <v>160</v>
      </c>
      <c r="AB44" s="52">
        <v>223.9</v>
      </c>
      <c r="AC44" s="52">
        <v>130.8</v>
      </c>
      <c r="AD44" s="52">
        <v>389.42</v>
      </c>
      <c r="AE44" s="52">
        <v>35.72</v>
      </c>
      <c r="AF44" s="52">
        <v>80.7</v>
      </c>
      <c r="AG44" s="52">
        <v>187.6</v>
      </c>
      <c r="AH44" s="52">
        <v>85.4</v>
      </c>
      <c r="AI44" s="52">
        <v>296.8</v>
      </c>
      <c r="AJ44" s="52">
        <v>179.2</v>
      </c>
      <c r="AK44" s="52">
        <v>42.44</v>
      </c>
      <c r="AL44" s="52">
        <v>62.65</v>
      </c>
      <c r="AM44" s="52">
        <v>12.5</v>
      </c>
      <c r="AN44" s="58" t="s">
        <v>22</v>
      </c>
      <c r="AO44" s="58" t="s">
        <v>22</v>
      </c>
      <c r="AP44" s="58" t="s">
        <v>22</v>
      </c>
      <c r="AQ44" s="58" t="s">
        <v>22</v>
      </c>
      <c r="AR44" s="58" t="s">
        <v>22</v>
      </c>
      <c r="AS44" s="58" t="s">
        <v>22</v>
      </c>
      <c r="AT44" s="58" t="s">
        <v>22</v>
      </c>
      <c r="AU44" s="58" t="s">
        <v>22</v>
      </c>
      <c r="AV44" s="58" t="s">
        <v>22</v>
      </c>
      <c r="AW44" s="58" t="s">
        <v>22</v>
      </c>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row>
    <row r="45" spans="2:114" s="2" customFormat="1" ht="13.5">
      <c r="B45" s="81" t="s">
        <v>191</v>
      </c>
      <c r="C45" s="88">
        <v>369.4</v>
      </c>
      <c r="D45" s="89">
        <v>277</v>
      </c>
      <c r="E45" s="89">
        <v>1210.3</v>
      </c>
      <c r="F45" s="89">
        <v>360.7</v>
      </c>
      <c r="G45" s="89">
        <v>295.3</v>
      </c>
      <c r="H45" s="89">
        <v>266.2</v>
      </c>
      <c r="I45" s="89">
        <v>288.1</v>
      </c>
      <c r="J45" s="89">
        <v>1410</v>
      </c>
      <c r="K45" s="89">
        <v>377.9</v>
      </c>
      <c r="L45" s="89">
        <v>309</v>
      </c>
      <c r="M45" s="89">
        <v>294</v>
      </c>
      <c r="N45" s="89">
        <v>428.9</v>
      </c>
      <c r="O45" s="89">
        <v>1270.4</v>
      </c>
      <c r="P45" s="89">
        <v>313.3</v>
      </c>
      <c r="Q45" s="89">
        <v>251.6</v>
      </c>
      <c r="R45" s="89">
        <v>315.3</v>
      </c>
      <c r="S45" s="89">
        <v>390.2</v>
      </c>
      <c r="T45" s="89">
        <v>1346.1</v>
      </c>
      <c r="U45" s="89">
        <v>324.8</v>
      </c>
      <c r="V45" s="89">
        <v>286.8</v>
      </c>
      <c r="W45" s="89">
        <v>336.2</v>
      </c>
      <c r="X45" s="89">
        <v>398.3</v>
      </c>
      <c r="Y45" s="89">
        <v>1391.3</v>
      </c>
      <c r="Z45" s="89">
        <v>315.4</v>
      </c>
      <c r="AA45" s="89">
        <v>356</v>
      </c>
      <c r="AB45" s="89">
        <v>372.2</v>
      </c>
      <c r="AC45" s="89">
        <v>347.7</v>
      </c>
      <c r="AD45" s="89">
        <v>1169.34</v>
      </c>
      <c r="AE45" s="89">
        <v>248.54</v>
      </c>
      <c r="AF45" s="89">
        <v>261.6</v>
      </c>
      <c r="AG45" s="89">
        <v>372.6</v>
      </c>
      <c r="AH45" s="89">
        <v>286.6</v>
      </c>
      <c r="AI45" s="89">
        <v>1105.5</v>
      </c>
      <c r="AJ45" s="89">
        <v>400.9</v>
      </c>
      <c r="AK45" s="89">
        <v>255.1</v>
      </c>
      <c r="AL45" s="89">
        <v>242.9</v>
      </c>
      <c r="AM45" s="89">
        <v>206.6</v>
      </c>
      <c r="AN45" s="89">
        <v>484.6</v>
      </c>
      <c r="AO45" s="89">
        <v>132.4</v>
      </c>
      <c r="AP45" s="89">
        <v>129.3</v>
      </c>
      <c r="AQ45" s="89">
        <v>96</v>
      </c>
      <c r="AR45" s="89">
        <v>126.9</v>
      </c>
      <c r="AS45" s="89">
        <v>466.8</v>
      </c>
      <c r="AT45" s="89">
        <v>124.1</v>
      </c>
      <c r="AU45" s="89">
        <v>124</v>
      </c>
      <c r="AV45" s="89">
        <v>89.5</v>
      </c>
      <c r="AW45" s="89">
        <v>129.2</v>
      </c>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row>
    <row r="46" spans="2:114" s="2" customFormat="1" ht="13.5">
      <c r="B46" s="120"/>
      <c r="C46" s="88"/>
      <c r="D46" s="89"/>
      <c r="E46" s="89"/>
      <c r="F46" s="89"/>
      <c r="G46" s="89"/>
      <c r="H46" s="89"/>
      <c r="I46" s="89"/>
      <c r="J46" s="89"/>
      <c r="K46" s="89"/>
      <c r="L46" s="89"/>
      <c r="M46" s="89"/>
      <c r="N46" s="89"/>
      <c r="O46" s="89"/>
      <c r="P46" s="89"/>
      <c r="Q46" s="8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42"/>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row>
    <row r="47" spans="2:114" s="2" customFormat="1" ht="14.25" thickBot="1">
      <c r="B47" s="75" t="s">
        <v>61</v>
      </c>
      <c r="C47" s="66" t="s">
        <v>344</v>
      </c>
      <c r="D47" s="67" t="s">
        <v>29</v>
      </c>
      <c r="E47" s="67" t="s">
        <v>29</v>
      </c>
      <c r="F47" s="67" t="s">
        <v>29</v>
      </c>
      <c r="G47" s="67" t="s">
        <v>29</v>
      </c>
      <c r="H47" s="67" t="s">
        <v>29</v>
      </c>
      <c r="I47" s="67" t="s">
        <v>29</v>
      </c>
      <c r="J47" s="67" t="s">
        <v>29</v>
      </c>
      <c r="K47" s="67" t="s">
        <v>29</v>
      </c>
      <c r="L47" s="67" t="s">
        <v>29</v>
      </c>
      <c r="M47" s="67" t="s">
        <v>29</v>
      </c>
      <c r="N47" s="67" t="s">
        <v>29</v>
      </c>
      <c r="O47" s="67" t="s">
        <v>29</v>
      </c>
      <c r="P47" s="67" t="s">
        <v>29</v>
      </c>
      <c r="Q47" s="67" t="s">
        <v>29</v>
      </c>
      <c r="R47" s="67" t="s">
        <v>29</v>
      </c>
      <c r="S47" s="67" t="s">
        <v>29</v>
      </c>
      <c r="T47" s="67" t="s">
        <v>29</v>
      </c>
      <c r="U47" s="67" t="s">
        <v>29</v>
      </c>
      <c r="V47" s="67" t="s">
        <v>29</v>
      </c>
      <c r="W47" s="67" t="s">
        <v>29</v>
      </c>
      <c r="X47" s="67" t="s">
        <v>29</v>
      </c>
      <c r="Y47" s="67" t="s">
        <v>29</v>
      </c>
      <c r="Z47" s="67" t="s">
        <v>29</v>
      </c>
      <c r="AA47" s="67" t="s">
        <v>29</v>
      </c>
      <c r="AB47" s="67" t="s">
        <v>29</v>
      </c>
      <c r="AC47" s="67" t="s">
        <v>29</v>
      </c>
      <c r="AD47" s="67" t="s">
        <v>29</v>
      </c>
      <c r="AE47" s="67" t="s">
        <v>29</v>
      </c>
      <c r="AF47" s="67" t="s">
        <v>29</v>
      </c>
      <c r="AG47" s="67" t="s">
        <v>29</v>
      </c>
      <c r="AH47" s="67" t="s">
        <v>29</v>
      </c>
      <c r="AI47" s="67" t="s">
        <v>29</v>
      </c>
      <c r="AJ47" s="67" t="s">
        <v>29</v>
      </c>
      <c r="AK47" s="67" t="s">
        <v>29</v>
      </c>
      <c r="AL47" s="67" t="s">
        <v>29</v>
      </c>
      <c r="AM47" s="67" t="s">
        <v>29</v>
      </c>
      <c r="AN47" s="67" t="s">
        <v>29</v>
      </c>
      <c r="AO47" s="67" t="s">
        <v>29</v>
      </c>
      <c r="AP47" s="67" t="s">
        <v>29</v>
      </c>
      <c r="AQ47" s="67" t="s">
        <v>29</v>
      </c>
      <c r="AR47" s="67" t="s">
        <v>29</v>
      </c>
      <c r="AS47" s="67" t="s">
        <v>29</v>
      </c>
      <c r="AT47" s="67" t="s">
        <v>29</v>
      </c>
      <c r="AU47" s="67" t="s">
        <v>29</v>
      </c>
      <c r="AV47" s="67" t="s">
        <v>29</v>
      </c>
      <c r="AW47" s="67" t="s">
        <v>29</v>
      </c>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row>
    <row r="48" spans="2:49" ht="13.5">
      <c r="B48" s="38" t="s">
        <v>270</v>
      </c>
      <c r="C48" s="51">
        <v>6789.2</v>
      </c>
      <c r="D48" s="52">
        <v>16048.5</v>
      </c>
      <c r="E48" s="52">
        <v>39263.2</v>
      </c>
      <c r="F48" s="52">
        <v>12984.199999999997</v>
      </c>
      <c r="G48" s="52">
        <v>3268.3</v>
      </c>
      <c r="H48" s="52">
        <v>6040.4</v>
      </c>
      <c r="I48" s="52">
        <v>16970.3</v>
      </c>
      <c r="J48" s="52">
        <v>40658.9</v>
      </c>
      <c r="K48" s="52">
        <v>14254.6</v>
      </c>
      <c r="L48" s="52">
        <v>2941.6</v>
      </c>
      <c r="M48" s="52">
        <v>4425.2</v>
      </c>
      <c r="N48" s="52">
        <v>19037.4</v>
      </c>
      <c r="O48" s="52">
        <v>42607</v>
      </c>
      <c r="P48" s="52">
        <v>14195</v>
      </c>
      <c r="Q48" s="52">
        <v>3476</v>
      </c>
      <c r="R48" s="52">
        <v>6848.4</v>
      </c>
      <c r="S48" s="52">
        <v>18088</v>
      </c>
      <c r="T48" s="52">
        <v>39526.6</v>
      </c>
      <c r="U48" s="52">
        <v>15079.3</v>
      </c>
      <c r="V48" s="52">
        <v>2944.9</v>
      </c>
      <c r="W48" s="52">
        <v>5350.6</v>
      </c>
      <c r="X48" s="52">
        <v>16151.8</v>
      </c>
      <c r="Y48" s="52">
        <v>36208.5</v>
      </c>
      <c r="Z48" s="52">
        <v>12642.859999999999</v>
      </c>
      <c r="AA48" s="52">
        <v>2701.3</v>
      </c>
      <c r="AB48" s="52">
        <v>5809.51</v>
      </c>
      <c r="AC48" s="52">
        <v>15054.92</v>
      </c>
      <c r="AD48" s="52">
        <v>36616.97</v>
      </c>
      <c r="AE48" s="52">
        <v>12980.33</v>
      </c>
      <c r="AF48" s="52">
        <v>2866.65</v>
      </c>
      <c r="AG48" s="52">
        <v>5336.05</v>
      </c>
      <c r="AH48" s="52">
        <v>15433.94</v>
      </c>
      <c r="AI48" s="52">
        <v>40174.51</v>
      </c>
      <c r="AJ48" s="52">
        <v>12530.1</v>
      </c>
      <c r="AK48" s="52">
        <v>3367.44</v>
      </c>
      <c r="AL48" s="52">
        <v>5765.6</v>
      </c>
      <c r="AM48" s="52">
        <v>18511.37</v>
      </c>
      <c r="AN48" s="52">
        <v>40213.89</v>
      </c>
      <c r="AO48" s="52">
        <v>14241.99</v>
      </c>
      <c r="AP48" s="52">
        <v>2747.7</v>
      </c>
      <c r="AQ48" s="52">
        <v>5503.2</v>
      </c>
      <c r="AR48" s="52">
        <v>17721</v>
      </c>
      <c r="AS48" s="52">
        <v>38660.2</v>
      </c>
      <c r="AT48" s="52">
        <v>13317.2</v>
      </c>
      <c r="AU48" s="52">
        <v>2789.3</v>
      </c>
      <c r="AV48" s="52">
        <v>5199.7</v>
      </c>
      <c r="AW48" s="52">
        <v>17354</v>
      </c>
    </row>
    <row r="49" spans="2:49" ht="13.5">
      <c r="B49" s="38"/>
      <c r="C49" s="51"/>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row>
    <row r="50" spans="2:49" ht="14.25" thickBot="1">
      <c r="B50" s="75"/>
      <c r="C50" s="66" t="s">
        <v>339</v>
      </c>
      <c r="D50" s="67" t="s">
        <v>30</v>
      </c>
      <c r="E50" s="67" t="s">
        <v>30</v>
      </c>
      <c r="F50" s="67" t="s">
        <v>30</v>
      </c>
      <c r="G50" s="67" t="s">
        <v>30</v>
      </c>
      <c r="H50" s="67" t="s">
        <v>30</v>
      </c>
      <c r="I50" s="67" t="s">
        <v>30</v>
      </c>
      <c r="J50" s="67" t="s">
        <v>30</v>
      </c>
      <c r="K50" s="67" t="s">
        <v>30</v>
      </c>
      <c r="L50" s="67" t="s">
        <v>30</v>
      </c>
      <c r="M50" s="67" t="s">
        <v>30</v>
      </c>
      <c r="N50" s="67" t="s">
        <v>30</v>
      </c>
      <c r="O50" s="67" t="s">
        <v>30</v>
      </c>
      <c r="P50" s="67" t="s">
        <v>30</v>
      </c>
      <c r="Q50" s="67" t="s">
        <v>30</v>
      </c>
      <c r="R50" s="67" t="s">
        <v>30</v>
      </c>
      <c r="S50" s="67" t="s">
        <v>30</v>
      </c>
      <c r="T50" s="67" t="s">
        <v>30</v>
      </c>
      <c r="U50" s="67" t="s">
        <v>30</v>
      </c>
      <c r="V50" s="67" t="s">
        <v>30</v>
      </c>
      <c r="W50" s="67" t="s">
        <v>30</v>
      </c>
      <c r="X50" s="67" t="s">
        <v>30</v>
      </c>
      <c r="Y50" s="67" t="s">
        <v>30</v>
      </c>
      <c r="Z50" s="67" t="s">
        <v>30</v>
      </c>
      <c r="AA50" s="67" t="s">
        <v>30</v>
      </c>
      <c r="AB50" s="67" t="s">
        <v>30</v>
      </c>
      <c r="AC50" s="67" t="s">
        <v>30</v>
      </c>
      <c r="AD50" s="67" t="s">
        <v>30</v>
      </c>
      <c r="AE50" s="67" t="s">
        <v>30</v>
      </c>
      <c r="AF50" s="67" t="s">
        <v>30</v>
      </c>
      <c r="AG50" s="67" t="s">
        <v>30</v>
      </c>
      <c r="AH50" s="67" t="s">
        <v>30</v>
      </c>
      <c r="AI50" s="67" t="s">
        <v>30</v>
      </c>
      <c r="AJ50" s="67" t="s">
        <v>30</v>
      </c>
      <c r="AK50" s="67" t="s">
        <v>30</v>
      </c>
      <c r="AL50" s="67" t="s">
        <v>30</v>
      </c>
      <c r="AM50" s="67" t="s">
        <v>30</v>
      </c>
      <c r="AN50" s="67" t="s">
        <v>30</v>
      </c>
      <c r="AO50" s="67" t="s">
        <v>30</v>
      </c>
      <c r="AP50" s="67" t="s">
        <v>30</v>
      </c>
      <c r="AQ50" s="67" t="s">
        <v>30</v>
      </c>
      <c r="AR50" s="67" t="s">
        <v>30</v>
      </c>
      <c r="AS50" s="67" t="s">
        <v>30</v>
      </c>
      <c r="AT50" s="67" t="s">
        <v>30</v>
      </c>
      <c r="AU50" s="67" t="s">
        <v>30</v>
      </c>
      <c r="AV50" s="67" t="s">
        <v>30</v>
      </c>
      <c r="AW50" s="67" t="s">
        <v>30</v>
      </c>
    </row>
    <row r="51" spans="2:49" ht="13.5">
      <c r="B51" s="38" t="s">
        <v>271</v>
      </c>
      <c r="C51" s="51">
        <v>637.1</v>
      </c>
      <c r="D51" s="52">
        <v>1382.2</v>
      </c>
      <c r="E51" s="52">
        <v>3948.5</v>
      </c>
      <c r="F51" s="52">
        <v>1266.5</v>
      </c>
      <c r="G51" s="52">
        <v>424.7</v>
      </c>
      <c r="H51" s="52">
        <v>743.9</v>
      </c>
      <c r="I51" s="52">
        <v>1513.3</v>
      </c>
      <c r="J51" s="52">
        <v>3974.5</v>
      </c>
      <c r="K51" s="52">
        <v>1314.7</v>
      </c>
      <c r="L51" s="52">
        <v>522.6</v>
      </c>
      <c r="M51" s="52">
        <v>598.8</v>
      </c>
      <c r="N51" s="52">
        <v>1538.6</v>
      </c>
      <c r="O51" s="52">
        <v>3882</v>
      </c>
      <c r="P51" s="52">
        <v>1280.4</v>
      </c>
      <c r="Q51" s="52">
        <v>407</v>
      </c>
      <c r="R51" s="52">
        <v>736.6</v>
      </c>
      <c r="S51" s="52">
        <v>1458</v>
      </c>
      <c r="T51" s="52">
        <v>3604.3</v>
      </c>
      <c r="U51" s="52">
        <v>1204.2</v>
      </c>
      <c r="V51" s="52">
        <v>418.4</v>
      </c>
      <c r="W51" s="52">
        <v>591.6</v>
      </c>
      <c r="X51" s="52">
        <v>1390.1</v>
      </c>
      <c r="Y51" s="52">
        <v>3487.29</v>
      </c>
      <c r="Z51" s="52">
        <v>1135.67</v>
      </c>
      <c r="AA51" s="52">
        <v>328.1</v>
      </c>
      <c r="AB51" s="52">
        <v>674.4200000000001</v>
      </c>
      <c r="AC51" s="52">
        <v>1349.1</v>
      </c>
      <c r="AD51" s="52">
        <v>3555.43</v>
      </c>
      <c r="AE51" s="52">
        <v>1131.51</v>
      </c>
      <c r="AF51" s="52">
        <v>386.13</v>
      </c>
      <c r="AG51" s="52">
        <v>647.62</v>
      </c>
      <c r="AH51" s="52">
        <v>1390.17</v>
      </c>
      <c r="AI51" s="52">
        <v>3772.2</v>
      </c>
      <c r="AJ51" s="52">
        <v>1188.9</v>
      </c>
      <c r="AK51" s="52">
        <v>444.63</v>
      </c>
      <c r="AL51" s="52">
        <v>613</v>
      </c>
      <c r="AM51" s="52">
        <v>1525.67</v>
      </c>
      <c r="AN51" s="52">
        <v>3719.31</v>
      </c>
      <c r="AO51" s="52">
        <v>1287.91</v>
      </c>
      <c r="AP51" s="52">
        <v>395.7</v>
      </c>
      <c r="AQ51" s="52">
        <v>632.7</v>
      </c>
      <c r="AR51" s="52">
        <v>1403</v>
      </c>
      <c r="AS51" s="52">
        <v>3685.1</v>
      </c>
      <c r="AT51" s="52">
        <v>1279.7</v>
      </c>
      <c r="AU51" s="52">
        <v>432.8</v>
      </c>
      <c r="AV51" s="52">
        <v>572.3</v>
      </c>
      <c r="AW51" s="52">
        <v>1400.3</v>
      </c>
    </row>
    <row r="53" spans="2:11" ht="13.5">
      <c r="B53" s="50" t="s">
        <v>272</v>
      </c>
      <c r="C53" s="50"/>
      <c r="D53" s="50"/>
      <c r="E53" s="50"/>
      <c r="F53" s="50"/>
      <c r="G53" s="50"/>
      <c r="H53" s="50"/>
      <c r="I53" s="50"/>
      <c r="J53" s="50"/>
      <c r="K53" s="50"/>
    </row>
    <row r="54" spans="2:11" ht="13.5">
      <c r="B54" s="141" t="s">
        <v>273</v>
      </c>
      <c r="C54" s="141"/>
      <c r="D54" s="141"/>
      <c r="E54" s="141"/>
      <c r="F54" s="141"/>
      <c r="G54" s="141"/>
      <c r="H54" s="141"/>
      <c r="I54" s="141"/>
      <c r="J54" s="141"/>
      <c r="K54" s="141"/>
    </row>
    <row r="55" spans="2:11" ht="21">
      <c r="B55" s="226" t="s">
        <v>340</v>
      </c>
      <c r="C55" s="226"/>
      <c r="D55" s="226"/>
      <c r="E55" s="226"/>
      <c r="F55" s="238"/>
      <c r="G55" s="166"/>
      <c r="H55" s="166"/>
      <c r="I55" s="166"/>
      <c r="J55" s="166"/>
      <c r="K55" s="166"/>
    </row>
    <row r="56" spans="2:11" ht="13.5">
      <c r="B56" s="109"/>
      <c r="C56" s="109"/>
      <c r="D56" s="109"/>
      <c r="E56" s="109"/>
      <c r="F56" s="109"/>
      <c r="I56" s="167"/>
      <c r="J56" s="167"/>
      <c r="K56" s="167"/>
    </row>
    <row r="59" ht="12.75" customHeight="1"/>
    <row r="60" ht="12.7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8.xml><?xml version="1.0" encoding="utf-8"?>
<worksheet xmlns="http://schemas.openxmlformats.org/spreadsheetml/2006/main" xmlns:r="http://schemas.openxmlformats.org/officeDocument/2006/relationships">
  <dimension ref="B1:AV34"/>
  <sheetViews>
    <sheetView showGridLines="0" zoomScale="90" zoomScaleNormal="90" zoomScalePageLayoutView="0" workbookViewId="0" topLeftCell="A1">
      <pane xSplit="2" ySplit="6" topLeftCell="C7" activePane="bottomRight" state="frozen"/>
      <selection pane="topLeft" activeCell="B34" sqref="B34"/>
      <selection pane="topRight" activeCell="B34" sqref="B34"/>
      <selection pane="bottomLeft" activeCell="B34" sqref="B34"/>
      <selection pane="bottomRight" activeCell="B30" sqref="B30"/>
    </sheetView>
  </sheetViews>
  <sheetFormatPr defaultColWidth="9.140625" defaultRowHeight="12.75"/>
  <cols>
    <col min="1" max="1" width="1.28515625" style="1" customWidth="1"/>
    <col min="2" max="2" width="89.00390625" style="1" customWidth="1"/>
    <col min="3" max="39" width="20.7109375" style="1" customWidth="1"/>
    <col min="40" max="16384" width="9.140625" style="1" customWidth="1"/>
  </cols>
  <sheetData>
    <row r="1" spans="2:11" ht="23.25" customHeight="1">
      <c r="B1" s="293" t="s">
        <v>65</v>
      </c>
      <c r="C1" s="293"/>
      <c r="D1" s="33"/>
      <c r="E1" s="33"/>
      <c r="F1" s="33"/>
      <c r="G1" s="33"/>
      <c r="H1" s="33"/>
      <c r="I1" s="33"/>
      <c r="J1" s="33"/>
      <c r="K1" s="33"/>
    </row>
    <row r="2" spans="2:39" ht="15.75" customHeight="1">
      <c r="B2" s="34"/>
      <c r="C2" s="34"/>
      <c r="D2" s="34"/>
      <c r="E2" s="34"/>
      <c r="F2" s="34"/>
      <c r="G2" s="34"/>
      <c r="H2" s="34"/>
      <c r="I2" s="34"/>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row>
    <row r="3" spans="2:11" ht="13.5">
      <c r="B3" s="2"/>
      <c r="C3" s="2"/>
      <c r="D3" s="2"/>
      <c r="E3" s="2"/>
      <c r="F3" s="2"/>
      <c r="G3" s="2"/>
      <c r="H3" s="2"/>
      <c r="I3" s="2"/>
      <c r="J3" s="2"/>
      <c r="K3" s="2"/>
    </row>
    <row r="4" spans="2:39" s="120" customFormat="1" ht="75.75" customHeight="1">
      <c r="B4" s="80" t="s">
        <v>285</v>
      </c>
      <c r="C4" s="72" t="s">
        <v>310</v>
      </c>
      <c r="D4" s="108" t="s">
        <v>274</v>
      </c>
      <c r="E4" s="108" t="s">
        <v>204</v>
      </c>
      <c r="F4" s="108" t="s">
        <v>50</v>
      </c>
      <c r="G4" s="108" t="s">
        <v>48</v>
      </c>
      <c r="H4" s="72" t="s">
        <v>46</v>
      </c>
      <c r="I4" s="108" t="s">
        <v>43</v>
      </c>
      <c r="J4" s="108" t="s">
        <v>42</v>
      </c>
      <c r="K4" s="108" t="s">
        <v>40</v>
      </c>
      <c r="L4" s="108" t="s">
        <v>37</v>
      </c>
      <c r="M4" s="108" t="s">
        <v>34</v>
      </c>
      <c r="N4" s="108" t="s">
        <v>33</v>
      </c>
      <c r="O4" s="108" t="s">
        <v>245</v>
      </c>
      <c r="P4" s="108" t="s">
        <v>32</v>
      </c>
      <c r="Q4" s="108" t="s">
        <v>31</v>
      </c>
      <c r="R4" s="108" t="s">
        <v>28</v>
      </c>
      <c r="S4" s="108" t="s">
        <v>27</v>
      </c>
      <c r="T4" s="108" t="s">
        <v>45</v>
      </c>
      <c r="U4" s="108" t="s">
        <v>24</v>
      </c>
      <c r="V4" s="108" t="s">
        <v>23</v>
      </c>
      <c r="W4" s="108" t="s">
        <v>21</v>
      </c>
      <c r="X4" s="108" t="s">
        <v>20</v>
      </c>
      <c r="Y4" s="108" t="s">
        <v>246</v>
      </c>
      <c r="Z4" s="108" t="s">
        <v>19</v>
      </c>
      <c r="AA4" s="108" t="s">
        <v>18</v>
      </c>
      <c r="AB4" s="108" t="s">
        <v>16</v>
      </c>
      <c r="AC4" s="108" t="s">
        <v>17</v>
      </c>
      <c r="AD4" s="108" t="s">
        <v>247</v>
      </c>
      <c r="AE4" s="108" t="s">
        <v>14</v>
      </c>
      <c r="AF4" s="108" t="s">
        <v>15</v>
      </c>
      <c r="AG4" s="108" t="s">
        <v>13</v>
      </c>
      <c r="AH4" s="108" t="s">
        <v>12</v>
      </c>
      <c r="AI4" s="108" t="s">
        <v>248</v>
      </c>
      <c r="AJ4" s="108" t="s">
        <v>11</v>
      </c>
      <c r="AK4" s="108" t="s">
        <v>10</v>
      </c>
      <c r="AL4" s="108" t="s">
        <v>8</v>
      </c>
      <c r="AM4" s="108" t="s">
        <v>9</v>
      </c>
    </row>
    <row r="5" spans="2:39" ht="12" customHeight="1">
      <c r="B5" s="68"/>
      <c r="C5" s="172" t="s">
        <v>242</v>
      </c>
      <c r="D5" s="98" t="s">
        <v>242</v>
      </c>
      <c r="E5" s="98" t="s">
        <v>242</v>
      </c>
      <c r="F5" s="98" t="s">
        <v>242</v>
      </c>
      <c r="G5" s="98" t="s">
        <v>242</v>
      </c>
      <c r="H5" s="172" t="s">
        <v>243</v>
      </c>
      <c r="I5" s="98" t="s">
        <v>243</v>
      </c>
      <c r="J5" s="98" t="s">
        <v>243</v>
      </c>
      <c r="K5" s="98" t="s">
        <v>242</v>
      </c>
      <c r="L5" s="98" t="s">
        <v>242</v>
      </c>
      <c r="M5" s="98" t="s">
        <v>243</v>
      </c>
      <c r="N5" s="98" t="s">
        <v>243</v>
      </c>
      <c r="O5" s="98" t="s">
        <v>243</v>
      </c>
      <c r="P5" s="98" t="s">
        <v>242</v>
      </c>
      <c r="Q5" s="98" t="s">
        <v>243</v>
      </c>
      <c r="R5" s="98" t="s">
        <v>243</v>
      </c>
      <c r="S5" s="98" t="s">
        <v>243</v>
      </c>
      <c r="T5" s="98" t="s">
        <v>242</v>
      </c>
      <c r="U5" s="98" t="s">
        <v>243</v>
      </c>
      <c r="V5" s="98" t="s">
        <v>243</v>
      </c>
      <c r="W5" s="98" t="s">
        <v>243</v>
      </c>
      <c r="X5" s="98" t="s">
        <v>242</v>
      </c>
      <c r="Y5" s="98" t="s">
        <v>243</v>
      </c>
      <c r="Z5" s="98" t="s">
        <v>243</v>
      </c>
      <c r="AA5" s="98" t="s">
        <v>243</v>
      </c>
      <c r="AB5" s="98" t="s">
        <v>242</v>
      </c>
      <c r="AC5" s="98" t="s">
        <v>243</v>
      </c>
      <c r="AD5" s="98" t="s">
        <v>243</v>
      </c>
      <c r="AE5" s="98" t="s">
        <v>243</v>
      </c>
      <c r="AF5" s="98" t="s">
        <v>242</v>
      </c>
      <c r="AG5" s="98" t="s">
        <v>243</v>
      </c>
      <c r="AH5" s="98" t="s">
        <v>243</v>
      </c>
      <c r="AI5" s="98" t="s">
        <v>243</v>
      </c>
      <c r="AJ5" s="98" t="s">
        <v>242</v>
      </c>
      <c r="AK5" s="98" t="s">
        <v>243</v>
      </c>
      <c r="AL5" s="98" t="s">
        <v>243</v>
      </c>
      <c r="AM5" s="98" t="s">
        <v>243</v>
      </c>
    </row>
    <row r="6" spans="2:39" ht="12" customHeight="1" thickBot="1">
      <c r="B6" s="101"/>
      <c r="C6" s="252"/>
      <c r="D6" s="107"/>
      <c r="E6" s="107"/>
      <c r="F6" s="107"/>
      <c r="G6" s="107"/>
      <c r="H6" s="252"/>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row>
    <row r="7" spans="2:39" ht="15.75" customHeight="1">
      <c r="B7" s="38" t="s">
        <v>231</v>
      </c>
      <c r="C7" s="143">
        <v>0.82</v>
      </c>
      <c r="D7" s="61">
        <v>1.6505726687932922</v>
      </c>
      <c r="E7" s="61">
        <v>4.151553927451696</v>
      </c>
      <c r="F7" s="61">
        <v>1.2208402723295664</v>
      </c>
      <c r="G7" s="61">
        <v>0.5225529233503466</v>
      </c>
      <c r="H7" s="143">
        <v>0.8255252804411226</v>
      </c>
      <c r="I7" s="61">
        <v>1.58</v>
      </c>
      <c r="J7" s="61">
        <v>4.11</v>
      </c>
      <c r="K7" s="61">
        <v>1.26</v>
      </c>
      <c r="L7" s="61">
        <v>0.52</v>
      </c>
      <c r="M7" s="61">
        <v>0.65</v>
      </c>
      <c r="N7" s="61">
        <v>1.68</v>
      </c>
      <c r="O7" s="61">
        <v>4.06</v>
      </c>
      <c r="P7" s="61">
        <v>1.18</v>
      </c>
      <c r="Q7" s="61">
        <v>0.56</v>
      </c>
      <c r="R7" s="144">
        <v>0.81</v>
      </c>
      <c r="S7" s="144">
        <v>1.51</v>
      </c>
      <c r="T7" s="144">
        <v>3.91</v>
      </c>
      <c r="U7" s="144">
        <v>1.26</v>
      </c>
      <c r="V7" s="144">
        <v>0.52</v>
      </c>
      <c r="W7" s="144">
        <v>0.68</v>
      </c>
      <c r="X7" s="144">
        <v>1.45</v>
      </c>
      <c r="Y7" s="61">
        <v>3.6491</v>
      </c>
      <c r="Z7" s="61">
        <v>1.0972</v>
      </c>
      <c r="AA7" s="61">
        <v>0.5051</v>
      </c>
      <c r="AB7" s="61">
        <v>0.6868</v>
      </c>
      <c r="AC7" s="61">
        <v>1.36</v>
      </c>
      <c r="AD7" s="61">
        <v>3.6405</v>
      </c>
      <c r="AE7" s="61">
        <v>1.1904</v>
      </c>
      <c r="AF7" s="61">
        <v>0.4556</v>
      </c>
      <c r="AG7" s="61">
        <v>0.6003</v>
      </c>
      <c r="AH7" s="61">
        <v>1.3942</v>
      </c>
      <c r="AI7" s="61">
        <v>3.9192</v>
      </c>
      <c r="AJ7" s="61">
        <v>1.0427</v>
      </c>
      <c r="AK7" s="61">
        <v>0.5488</v>
      </c>
      <c r="AL7" s="61">
        <v>0.6106</v>
      </c>
      <c r="AM7" s="61">
        <v>1.7171</v>
      </c>
    </row>
    <row r="8" spans="2:39" ht="15.75" customHeight="1">
      <c r="B8" s="38" t="s">
        <v>232</v>
      </c>
      <c r="C8" s="143">
        <v>0.8</v>
      </c>
      <c r="D8" s="144">
        <v>0.9413527739701055</v>
      </c>
      <c r="E8" s="144">
        <v>2.3680276097338684</v>
      </c>
      <c r="F8" s="144">
        <v>0.5469326637805325</v>
      </c>
      <c r="G8" s="144">
        <v>0.5914326411275785</v>
      </c>
      <c r="H8" s="143">
        <v>0.6121441774480822</v>
      </c>
      <c r="I8" s="144">
        <v>0.62</v>
      </c>
      <c r="J8" s="144">
        <v>3.1</v>
      </c>
      <c r="K8" s="144">
        <v>0.83</v>
      </c>
      <c r="L8" s="144">
        <v>0.66</v>
      </c>
      <c r="M8" s="144">
        <v>0.65</v>
      </c>
      <c r="N8" s="144">
        <v>0.96</v>
      </c>
      <c r="O8" s="144">
        <v>3.06</v>
      </c>
      <c r="P8" s="144">
        <v>0.85</v>
      </c>
      <c r="Q8" s="144">
        <v>0.67</v>
      </c>
      <c r="R8" s="144">
        <v>0.68</v>
      </c>
      <c r="S8" s="144">
        <v>0.86</v>
      </c>
      <c r="T8" s="144">
        <v>2.39</v>
      </c>
      <c r="U8" s="144">
        <v>0.74</v>
      </c>
      <c r="V8" s="144">
        <v>0.49</v>
      </c>
      <c r="W8" s="144">
        <v>0.51</v>
      </c>
      <c r="X8" s="144">
        <v>0.66</v>
      </c>
      <c r="Y8" s="61">
        <v>2.8311</v>
      </c>
      <c r="Z8" s="61">
        <v>0.6169</v>
      </c>
      <c r="AA8" s="61">
        <v>0.5674</v>
      </c>
      <c r="AB8" s="61">
        <v>0.6968</v>
      </c>
      <c r="AC8" s="61">
        <v>0.95</v>
      </c>
      <c r="AD8" s="61">
        <v>3.4057000000000004</v>
      </c>
      <c r="AE8" s="61">
        <v>0.7546</v>
      </c>
      <c r="AF8" s="61">
        <v>0.7604</v>
      </c>
      <c r="AG8" s="61">
        <v>0.8563</v>
      </c>
      <c r="AH8" s="61">
        <v>1.0344</v>
      </c>
      <c r="AI8" s="61">
        <v>3.7791</v>
      </c>
      <c r="AJ8" s="61">
        <v>0.995</v>
      </c>
      <c r="AK8" s="61">
        <v>0.8376</v>
      </c>
      <c r="AL8" s="61">
        <v>0.8545</v>
      </c>
      <c r="AM8" s="61">
        <v>1.092</v>
      </c>
    </row>
    <row r="9" spans="2:42" ht="15.75" customHeight="1">
      <c r="B9" s="39" t="s">
        <v>233</v>
      </c>
      <c r="C9" s="143">
        <v>0.35</v>
      </c>
      <c r="D9" s="144">
        <v>0.7694783100255195</v>
      </c>
      <c r="E9" s="144">
        <v>2.692422852828928</v>
      </c>
      <c r="F9" s="144">
        <v>0.9173071446626869</v>
      </c>
      <c r="G9" s="144">
        <v>0.39309205213270165</v>
      </c>
      <c r="H9" s="143">
        <v>0.4313903442398833</v>
      </c>
      <c r="I9" s="144">
        <v>0.95</v>
      </c>
      <c r="J9" s="144">
        <v>1.79</v>
      </c>
      <c r="K9" s="144">
        <v>0.55</v>
      </c>
      <c r="L9" s="144">
        <v>0.27</v>
      </c>
      <c r="M9" s="144">
        <v>0.31</v>
      </c>
      <c r="N9" s="144">
        <v>0.66</v>
      </c>
      <c r="O9" s="144">
        <v>1.93</v>
      </c>
      <c r="P9" s="144">
        <v>0.51</v>
      </c>
      <c r="Q9" s="144">
        <v>0.28</v>
      </c>
      <c r="R9" s="144">
        <v>0.4</v>
      </c>
      <c r="S9" s="144">
        <v>0.74</v>
      </c>
      <c r="T9" s="144">
        <v>1.61</v>
      </c>
      <c r="U9" s="144">
        <v>0.58</v>
      </c>
      <c r="V9" s="144">
        <v>0.18</v>
      </c>
      <c r="W9" s="144">
        <v>0.28</v>
      </c>
      <c r="X9" s="144">
        <v>0.61</v>
      </c>
      <c r="Y9" s="61">
        <v>1.6614</v>
      </c>
      <c r="Z9" s="61">
        <v>0.4614</v>
      </c>
      <c r="AA9" s="61">
        <v>0.1813</v>
      </c>
      <c r="AB9" s="61">
        <v>0.3387</v>
      </c>
      <c r="AC9" s="61">
        <v>0.68</v>
      </c>
      <c r="AD9" s="61">
        <v>1.8651</v>
      </c>
      <c r="AE9" s="61">
        <v>0.6808</v>
      </c>
      <c r="AF9" s="61">
        <v>0.2385</v>
      </c>
      <c r="AG9" s="61">
        <v>0.2886</v>
      </c>
      <c r="AH9" s="61">
        <v>0.6572</v>
      </c>
      <c r="AI9" s="61">
        <v>2.0919</v>
      </c>
      <c r="AJ9" s="61">
        <v>0.6849</v>
      </c>
      <c r="AK9" s="61">
        <v>0.2257</v>
      </c>
      <c r="AL9" s="61">
        <v>0.3558</v>
      </c>
      <c r="AM9" s="61">
        <v>0.8255</v>
      </c>
      <c r="AP9" s="3"/>
    </row>
    <row r="10" spans="2:42" ht="15.75" customHeight="1">
      <c r="B10" s="38" t="s">
        <v>234</v>
      </c>
      <c r="C10" s="143">
        <v>0.62</v>
      </c>
      <c r="D10" s="193">
        <v>0.7100688748632883</v>
      </c>
      <c r="E10" s="193">
        <v>2.324623026157492</v>
      </c>
      <c r="F10" s="193">
        <v>0.6552118641997815</v>
      </c>
      <c r="G10" s="193">
        <v>0.4758629267225663</v>
      </c>
      <c r="H10" s="143">
        <v>0.5097539562522786</v>
      </c>
      <c r="I10" s="193">
        <v>0.68</v>
      </c>
      <c r="J10" s="193">
        <v>2.38</v>
      </c>
      <c r="K10" s="193">
        <v>0.61</v>
      </c>
      <c r="L10" s="193">
        <v>0.49</v>
      </c>
      <c r="M10" s="193">
        <v>0.59</v>
      </c>
      <c r="N10" s="193">
        <v>0.68</v>
      </c>
      <c r="O10" s="193">
        <v>2.48</v>
      </c>
      <c r="P10" s="193">
        <v>0.69</v>
      </c>
      <c r="Q10" s="193">
        <v>0.51</v>
      </c>
      <c r="R10" s="193">
        <v>0.6</v>
      </c>
      <c r="S10" s="193">
        <v>0.69</v>
      </c>
      <c r="T10" s="193">
        <v>1.92</v>
      </c>
      <c r="U10" s="193">
        <v>0.5</v>
      </c>
      <c r="V10" s="193">
        <v>0.46</v>
      </c>
      <c r="W10" s="193">
        <v>0.47</v>
      </c>
      <c r="X10" s="193">
        <v>0.49</v>
      </c>
      <c r="Y10" s="145">
        <v>1.8367</v>
      </c>
      <c r="Z10" s="145">
        <v>0.5143</v>
      </c>
      <c r="AA10" s="145">
        <v>0.3539</v>
      </c>
      <c r="AB10" s="145">
        <v>0.4485</v>
      </c>
      <c r="AC10" s="145">
        <v>0.52</v>
      </c>
      <c r="AD10" s="145">
        <v>1.7983</v>
      </c>
      <c r="AE10" s="145">
        <v>0.4564</v>
      </c>
      <c r="AF10" s="145">
        <v>0.2862</v>
      </c>
      <c r="AG10" s="145">
        <v>0.4708</v>
      </c>
      <c r="AH10" s="145">
        <v>0.5849</v>
      </c>
      <c r="AI10" s="145">
        <v>2.2017</v>
      </c>
      <c r="AJ10" s="145">
        <v>0.5808</v>
      </c>
      <c r="AK10" s="145">
        <v>0.4666</v>
      </c>
      <c r="AL10" s="145">
        <v>0.5413</v>
      </c>
      <c r="AM10" s="145">
        <v>0.613</v>
      </c>
      <c r="AP10" s="3"/>
    </row>
    <row r="11" spans="2:42" ht="15.75" customHeight="1">
      <c r="B11" s="39" t="s">
        <v>235</v>
      </c>
      <c r="C11" s="143">
        <v>0.43</v>
      </c>
      <c r="D11" s="193">
        <v>0.5422526329748452</v>
      </c>
      <c r="E11" s="193">
        <v>2.4581540530441126</v>
      </c>
      <c r="F11" s="193">
        <v>0.6004877196500188</v>
      </c>
      <c r="G11" s="193">
        <v>0.5140428521691579</v>
      </c>
      <c r="H11" s="143">
        <v>0.6321524269959897</v>
      </c>
      <c r="I11" s="193">
        <v>0.71</v>
      </c>
      <c r="J11" s="193">
        <v>2.37</v>
      </c>
      <c r="K11" s="193">
        <v>0.63</v>
      </c>
      <c r="L11" s="193">
        <v>0.53</v>
      </c>
      <c r="M11" s="193">
        <v>0.51</v>
      </c>
      <c r="N11" s="193">
        <v>0.7</v>
      </c>
      <c r="O11" s="193">
        <v>1.84</v>
      </c>
      <c r="P11" s="193">
        <v>0.62</v>
      </c>
      <c r="Q11" s="193">
        <v>0.35</v>
      </c>
      <c r="R11" s="193">
        <v>0.39</v>
      </c>
      <c r="S11" s="193">
        <v>0.48</v>
      </c>
      <c r="T11" s="193">
        <v>1.29</v>
      </c>
      <c r="U11" s="193">
        <v>0.42</v>
      </c>
      <c r="V11" s="193">
        <v>0.19</v>
      </c>
      <c r="W11" s="193">
        <v>0.28</v>
      </c>
      <c r="X11" s="193">
        <v>0.31</v>
      </c>
      <c r="Y11" s="145">
        <v>1.0846</v>
      </c>
      <c r="Z11" s="145">
        <v>0.2525</v>
      </c>
      <c r="AA11" s="145">
        <v>0.1998</v>
      </c>
      <c r="AB11" s="145">
        <v>0.2523</v>
      </c>
      <c r="AC11" s="145">
        <v>0.38</v>
      </c>
      <c r="AD11" s="145">
        <v>1.0529</v>
      </c>
      <c r="AE11" s="145">
        <v>0.3816</v>
      </c>
      <c r="AF11" s="145">
        <v>0.1932</v>
      </c>
      <c r="AG11" s="145">
        <v>0.2007</v>
      </c>
      <c r="AH11" s="145">
        <v>0.2774</v>
      </c>
      <c r="AI11" s="145">
        <v>1.1295</v>
      </c>
      <c r="AJ11" s="145">
        <v>0.2736</v>
      </c>
      <c r="AK11" s="145">
        <v>0.2101</v>
      </c>
      <c r="AL11" s="145">
        <v>0.202</v>
      </c>
      <c r="AM11" s="145">
        <v>0.4438</v>
      </c>
      <c r="AP11" s="3"/>
    </row>
    <row r="12" spans="2:42" ht="15.75" customHeight="1">
      <c r="B12" s="38" t="s">
        <v>236</v>
      </c>
      <c r="C12" s="143">
        <v>0.58</v>
      </c>
      <c r="D12" s="193">
        <v>0.5915247234779439</v>
      </c>
      <c r="E12" s="193">
        <v>2.025959079566168</v>
      </c>
      <c r="F12" s="193">
        <v>0.5930956502005102</v>
      </c>
      <c r="G12" s="193">
        <v>0.5538593817900108</v>
      </c>
      <c r="H12" s="143">
        <v>0.4661204977214729</v>
      </c>
      <c r="I12" s="193">
        <v>0.41</v>
      </c>
      <c r="J12" s="193">
        <v>2.12</v>
      </c>
      <c r="K12" s="193">
        <v>0.43</v>
      </c>
      <c r="L12" s="193">
        <v>0.56</v>
      </c>
      <c r="M12" s="193">
        <v>0.51</v>
      </c>
      <c r="N12" s="193">
        <v>0.62</v>
      </c>
      <c r="O12" s="193">
        <v>1.98</v>
      </c>
      <c r="P12" s="193">
        <v>0.64</v>
      </c>
      <c r="Q12" s="193">
        <v>0.52</v>
      </c>
      <c r="R12" s="193">
        <v>0.43</v>
      </c>
      <c r="S12" s="193">
        <v>0.39</v>
      </c>
      <c r="T12" s="193">
        <v>1.1</v>
      </c>
      <c r="U12" s="193">
        <v>0.28</v>
      </c>
      <c r="V12" s="193">
        <v>0.38</v>
      </c>
      <c r="W12" s="193">
        <v>0.28</v>
      </c>
      <c r="X12" s="193">
        <v>0.24</v>
      </c>
      <c r="Y12" s="145">
        <v>1.23157</v>
      </c>
      <c r="Z12" s="145">
        <v>0.28507</v>
      </c>
      <c r="AA12" s="145">
        <v>0.3137</v>
      </c>
      <c r="AB12" s="145">
        <v>0.3128</v>
      </c>
      <c r="AC12" s="145">
        <v>0.32</v>
      </c>
      <c r="AD12" s="145">
        <v>1.2819</v>
      </c>
      <c r="AE12" s="145">
        <v>0.3053</v>
      </c>
      <c r="AF12" s="145">
        <v>0.3076</v>
      </c>
      <c r="AG12" s="145">
        <v>0.3081</v>
      </c>
      <c r="AH12" s="145">
        <v>0.3609</v>
      </c>
      <c r="AI12" s="145">
        <v>1.5286000000000002</v>
      </c>
      <c r="AJ12" s="145">
        <v>0.4025</v>
      </c>
      <c r="AK12" s="145">
        <v>0.353</v>
      </c>
      <c r="AL12" s="145">
        <v>0.3559</v>
      </c>
      <c r="AM12" s="145">
        <v>0.4172</v>
      </c>
      <c r="AO12" s="3"/>
      <c r="AP12" s="3"/>
    </row>
    <row r="13" spans="2:42" ht="15.75" customHeight="1">
      <c r="B13" s="38" t="s">
        <v>237</v>
      </c>
      <c r="C13" s="143">
        <v>0.76</v>
      </c>
      <c r="D13" s="144">
        <v>1.1849362880632612</v>
      </c>
      <c r="E13" s="144">
        <v>5.027862784591022</v>
      </c>
      <c r="F13" s="144">
        <v>1.3806937540486097</v>
      </c>
      <c r="G13" s="144">
        <v>1.2061946663925955</v>
      </c>
      <c r="H13" s="143">
        <v>1.0955697926576418</v>
      </c>
      <c r="I13" s="144">
        <v>1.35</v>
      </c>
      <c r="J13" s="144">
        <v>3.93</v>
      </c>
      <c r="K13" s="144">
        <v>1.36</v>
      </c>
      <c r="L13" s="144">
        <v>0.86</v>
      </c>
      <c r="M13" s="144">
        <v>0.72</v>
      </c>
      <c r="N13" s="144">
        <v>1</v>
      </c>
      <c r="O13" s="144">
        <v>2.19</v>
      </c>
      <c r="P13" s="144">
        <v>0.6</v>
      </c>
      <c r="Q13" s="144">
        <v>0.45</v>
      </c>
      <c r="R13" s="144">
        <v>0.48</v>
      </c>
      <c r="S13" s="144">
        <v>0.65</v>
      </c>
      <c r="T13" s="144">
        <v>2.51</v>
      </c>
      <c r="U13" s="144">
        <v>0.56</v>
      </c>
      <c r="V13" s="144">
        <v>0.61</v>
      </c>
      <c r="W13" s="144">
        <v>0.57</v>
      </c>
      <c r="X13" s="144">
        <v>0.76</v>
      </c>
      <c r="Y13" s="61">
        <v>2.2671</v>
      </c>
      <c r="Z13" s="61">
        <v>0.6077999999999999</v>
      </c>
      <c r="AA13" s="61">
        <v>0.6393</v>
      </c>
      <c r="AB13" s="61">
        <v>0.5</v>
      </c>
      <c r="AC13" s="61">
        <v>0.52</v>
      </c>
      <c r="AD13" s="61">
        <v>1.754</v>
      </c>
      <c r="AE13" s="61">
        <v>0.49</v>
      </c>
      <c r="AF13" s="61">
        <v>0.36</v>
      </c>
      <c r="AG13" s="61">
        <v>0.44</v>
      </c>
      <c r="AH13" s="61">
        <v>0.464</v>
      </c>
      <c r="AI13" s="61">
        <v>1.38</v>
      </c>
      <c r="AJ13" s="61">
        <v>0.36</v>
      </c>
      <c r="AK13" s="61">
        <v>0.3</v>
      </c>
      <c r="AL13" s="61">
        <v>0.27</v>
      </c>
      <c r="AM13" s="61">
        <v>0.45</v>
      </c>
      <c r="AO13" s="3"/>
      <c r="AP13" s="3"/>
    </row>
    <row r="14" spans="2:42" ht="15.75" customHeight="1">
      <c r="B14" s="38" t="s">
        <v>238</v>
      </c>
      <c r="C14" s="143">
        <v>1.71</v>
      </c>
      <c r="D14" s="144">
        <v>3.5163943674808604</v>
      </c>
      <c r="E14" s="144">
        <v>9.061193127962085</v>
      </c>
      <c r="F14" s="144">
        <v>3.0500776522056134</v>
      </c>
      <c r="G14" s="144">
        <v>1.2469077652205613</v>
      </c>
      <c r="H14" s="143">
        <v>1.427287458986511</v>
      </c>
      <c r="I14" s="144">
        <v>3.34</v>
      </c>
      <c r="J14" s="144">
        <v>8.8</v>
      </c>
      <c r="K14" s="144">
        <v>2.82</v>
      </c>
      <c r="L14" s="144">
        <v>1.1</v>
      </c>
      <c r="M14" s="144">
        <v>1.42</v>
      </c>
      <c r="N14" s="144">
        <v>3.46</v>
      </c>
      <c r="O14" s="144">
        <v>8.51</v>
      </c>
      <c r="P14" s="144">
        <v>2.63</v>
      </c>
      <c r="Q14" s="144">
        <v>1.11</v>
      </c>
      <c r="R14" s="144">
        <v>1.48</v>
      </c>
      <c r="S14" s="144">
        <v>3.3</v>
      </c>
      <c r="T14" s="144">
        <v>9.14</v>
      </c>
      <c r="U14" s="144">
        <v>2.84</v>
      </c>
      <c r="V14" s="144">
        <v>1.22</v>
      </c>
      <c r="W14" s="144">
        <v>1.63</v>
      </c>
      <c r="X14" s="144">
        <v>3.45</v>
      </c>
      <c r="Y14" s="61">
        <v>8.331</v>
      </c>
      <c r="Z14" s="61">
        <v>2.6393</v>
      </c>
      <c r="AA14" s="61">
        <v>1.1638</v>
      </c>
      <c r="AB14" s="61">
        <v>1.5879</v>
      </c>
      <c r="AC14" s="61">
        <v>2.94</v>
      </c>
      <c r="AD14" s="61">
        <v>3.7415</v>
      </c>
      <c r="AE14" s="61">
        <v>2.5755</v>
      </c>
      <c r="AF14" s="61">
        <v>0.9251</v>
      </c>
      <c r="AG14" s="61">
        <v>0.1469</v>
      </c>
      <c r="AH14" s="61">
        <v>0.094</v>
      </c>
      <c r="AI14" s="61">
        <v>0.06319999999999999</v>
      </c>
      <c r="AJ14" s="61">
        <v>0.0382</v>
      </c>
      <c r="AK14" s="61">
        <v>0.0004</v>
      </c>
      <c r="AL14" s="61">
        <v>0.0183</v>
      </c>
      <c r="AM14" s="61">
        <v>0.0063</v>
      </c>
      <c r="AO14" s="3"/>
      <c r="AP14" s="3"/>
    </row>
    <row r="15" spans="2:42" ht="15.75" customHeight="1">
      <c r="B15" s="38" t="s">
        <v>239</v>
      </c>
      <c r="C15" s="143">
        <v>0.21</v>
      </c>
      <c r="D15" s="144">
        <v>0.694199416697047</v>
      </c>
      <c r="E15" s="144">
        <v>0.544319914509661</v>
      </c>
      <c r="F15" s="144">
        <v>0.21723383403208169</v>
      </c>
      <c r="G15" s="144">
        <v>0.020796924808603706</v>
      </c>
      <c r="H15" s="143">
        <v>0.051529011483776886</v>
      </c>
      <c r="I15" s="144">
        <v>0.26</v>
      </c>
      <c r="J15" s="144">
        <v>0.45</v>
      </c>
      <c r="K15" s="144">
        <v>0.11</v>
      </c>
      <c r="L15" s="144">
        <v>0.12</v>
      </c>
      <c r="M15" s="144">
        <v>0.08</v>
      </c>
      <c r="N15" s="144">
        <v>0.15</v>
      </c>
      <c r="O15" s="144">
        <v>0.73</v>
      </c>
      <c r="P15" s="144">
        <v>0.3</v>
      </c>
      <c r="Q15" s="144">
        <v>0.14</v>
      </c>
      <c r="R15" s="144">
        <v>0.13</v>
      </c>
      <c r="S15" s="144">
        <v>0.16</v>
      </c>
      <c r="T15" s="144">
        <v>0.37</v>
      </c>
      <c r="U15" s="144">
        <v>0.18</v>
      </c>
      <c r="V15" s="144">
        <v>0.19</v>
      </c>
      <c r="W15" s="144">
        <v>0</v>
      </c>
      <c r="X15" s="144">
        <v>0</v>
      </c>
      <c r="Y15" s="61">
        <v>0</v>
      </c>
      <c r="Z15" s="61">
        <v>0</v>
      </c>
      <c r="AA15" s="61">
        <v>0</v>
      </c>
      <c r="AB15" s="61">
        <v>0</v>
      </c>
      <c r="AC15" s="61">
        <v>0</v>
      </c>
      <c r="AD15" s="61">
        <v>0</v>
      </c>
      <c r="AE15" s="61">
        <v>0</v>
      </c>
      <c r="AF15" s="61">
        <v>0</v>
      </c>
      <c r="AG15" s="61">
        <v>0</v>
      </c>
      <c r="AH15" s="61">
        <v>0</v>
      </c>
      <c r="AI15" s="61">
        <v>0.084</v>
      </c>
      <c r="AJ15" s="61">
        <v>0.0839</v>
      </c>
      <c r="AK15" s="61">
        <v>0.0001</v>
      </c>
      <c r="AL15" s="61">
        <v>0</v>
      </c>
      <c r="AM15" s="61">
        <v>0</v>
      </c>
      <c r="AO15" s="3"/>
      <c r="AP15" s="3"/>
    </row>
    <row r="16" spans="8:42" ht="15.75" customHeight="1">
      <c r="H16" s="188"/>
      <c r="I16" s="160"/>
      <c r="J16" s="160"/>
      <c r="R16" s="61"/>
      <c r="S16" s="61"/>
      <c r="T16" s="61"/>
      <c r="U16" s="61"/>
      <c r="V16" s="61"/>
      <c r="W16" s="61"/>
      <c r="X16" s="61"/>
      <c r="Y16" s="61"/>
      <c r="Z16" s="61"/>
      <c r="AA16" s="61"/>
      <c r="AB16" s="61"/>
      <c r="AC16" s="61"/>
      <c r="AD16" s="61"/>
      <c r="AE16" s="61"/>
      <c r="AF16" s="61"/>
      <c r="AG16" s="61"/>
      <c r="AH16" s="61"/>
      <c r="AI16" s="61"/>
      <c r="AJ16" s="61"/>
      <c r="AK16" s="61"/>
      <c r="AL16" s="61"/>
      <c r="AM16" s="61"/>
      <c r="AO16" s="3"/>
      <c r="AP16" s="3"/>
    </row>
    <row r="17" spans="2:42" ht="15.75" customHeight="1">
      <c r="B17" s="22"/>
      <c r="C17" s="22"/>
      <c r="D17" s="22"/>
      <c r="E17" s="22"/>
      <c r="F17" s="22"/>
      <c r="G17" s="22"/>
      <c r="H17" s="22"/>
      <c r="I17" s="163"/>
      <c r="J17" s="163"/>
      <c r="K17" s="22"/>
      <c r="AD17" s="3"/>
      <c r="AE17" s="3"/>
      <c r="AF17" s="3"/>
      <c r="AG17" s="3"/>
      <c r="AH17" s="3"/>
      <c r="AI17" s="3"/>
      <c r="AJ17" s="3"/>
      <c r="AK17" s="3"/>
      <c r="AL17" s="3"/>
      <c r="AN17" s="3"/>
      <c r="AO17" s="3"/>
      <c r="AP17" s="3"/>
    </row>
    <row r="18" spans="2:11" ht="15.75" customHeight="1">
      <c r="B18" s="50" t="s">
        <v>240</v>
      </c>
      <c r="C18" s="50"/>
      <c r="D18" s="50"/>
      <c r="E18" s="50"/>
      <c r="F18" s="50"/>
      <c r="G18" s="50"/>
      <c r="H18" s="50"/>
      <c r="I18" s="50"/>
      <c r="J18" s="50"/>
      <c r="K18" s="50"/>
    </row>
    <row r="19" spans="2:11" ht="21">
      <c r="B19" s="251" t="s">
        <v>241</v>
      </c>
      <c r="C19" s="251"/>
      <c r="D19" s="251"/>
      <c r="E19" s="251"/>
      <c r="F19" s="230"/>
      <c r="G19" s="230"/>
      <c r="H19" s="50"/>
      <c r="I19" s="50"/>
      <c r="J19" s="50"/>
      <c r="K19" s="50"/>
    </row>
    <row r="20" spans="9:11" ht="15.75" customHeight="1">
      <c r="I20" s="167"/>
      <c r="J20" s="167"/>
      <c r="K20" s="167"/>
    </row>
    <row r="21" ht="15.75" customHeight="1"/>
    <row r="22" ht="15.75" customHeight="1"/>
    <row r="23" spans="2:48" s="2" customFormat="1" ht="15.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2:48"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2:48"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2:48"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2:48"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2:48"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2:48"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2:48"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2:48"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2:48"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2:48"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2:48"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44" ht="12.75" customHeight="1"/>
    <row r="45" ht="12.7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A1:F247"/>
  <sheetViews>
    <sheetView zoomScale="90" zoomScaleNormal="90" zoomScalePageLayoutView="0" workbookViewId="0" topLeftCell="A1">
      <selection activeCell="A1" sqref="A1"/>
    </sheetView>
  </sheetViews>
  <sheetFormatPr defaultColWidth="9.140625" defaultRowHeight="12.75"/>
  <cols>
    <col min="1" max="1" width="1.57421875" style="276" customWidth="1"/>
    <col min="2" max="2" width="9.140625" style="277" customWidth="1"/>
    <col min="3" max="3" width="131.7109375" style="276" customWidth="1"/>
    <col min="4" max="4" width="17.421875" style="276" customWidth="1"/>
    <col min="5" max="5" width="16.7109375" style="276" customWidth="1"/>
    <col min="6" max="6" width="15.57421875" style="276" customWidth="1"/>
    <col min="7" max="16384" width="9.140625" style="276" customWidth="1"/>
  </cols>
  <sheetData>
    <row r="1" spans="1:6" s="167" customFormat="1" ht="23.25" customHeight="1">
      <c r="A1" s="273"/>
      <c r="B1" s="320" t="s">
        <v>287</v>
      </c>
      <c r="C1" s="320"/>
      <c r="D1" s="268"/>
      <c r="E1" s="267"/>
      <c r="F1" s="267"/>
    </row>
    <row r="2" spans="1:6" s="167" customFormat="1" ht="15.75" customHeight="1">
      <c r="A2" s="1"/>
      <c r="B2" s="34"/>
      <c r="C2" s="34"/>
      <c r="D2" s="35"/>
      <c r="E2" s="35"/>
      <c r="F2" s="35"/>
    </row>
    <row r="3" spans="2:6" s="167" customFormat="1" ht="15.75" customHeight="1">
      <c r="B3" s="274"/>
      <c r="C3" s="274"/>
      <c r="D3" s="275"/>
      <c r="E3" s="275"/>
      <c r="F3" s="267"/>
    </row>
    <row r="4" ht="25.5">
      <c r="C4" s="278" t="s">
        <v>288</v>
      </c>
    </row>
    <row r="5" ht="25.5">
      <c r="C5" s="279"/>
    </row>
    <row r="6" spans="2:6" ht="13.5">
      <c r="B6" s="321" t="s">
        <v>47</v>
      </c>
      <c r="C6" s="322" t="s">
        <v>305</v>
      </c>
      <c r="D6" s="322"/>
      <c r="E6" s="322"/>
      <c r="F6" s="322"/>
    </row>
    <row r="7" spans="2:6" ht="12.75" customHeight="1">
      <c r="B7" s="321"/>
      <c r="C7" s="322"/>
      <c r="D7" s="322"/>
      <c r="E7" s="322"/>
      <c r="F7" s="322"/>
    </row>
    <row r="8" spans="2:6" ht="12.75" customHeight="1">
      <c r="B8" s="321"/>
      <c r="C8" s="322"/>
      <c r="D8" s="322"/>
      <c r="E8" s="322"/>
      <c r="F8" s="322"/>
    </row>
    <row r="9" spans="2:6" ht="13.5">
      <c r="B9" s="321"/>
      <c r="C9" s="322"/>
      <c r="D9" s="322"/>
      <c r="E9" s="322"/>
      <c r="F9" s="322"/>
    </row>
    <row r="10" spans="2:6" ht="13.5">
      <c r="B10" s="321"/>
      <c r="C10" s="322"/>
      <c r="D10" s="322"/>
      <c r="E10" s="322"/>
      <c r="F10" s="322"/>
    </row>
    <row r="11" spans="2:6" ht="13.5">
      <c r="B11" s="321"/>
      <c r="C11" s="322"/>
      <c r="D11" s="322"/>
      <c r="E11" s="322"/>
      <c r="F11" s="322"/>
    </row>
    <row r="12" spans="2:6" ht="13.5">
      <c r="B12" s="321"/>
      <c r="C12" s="322"/>
      <c r="D12" s="322"/>
      <c r="E12" s="322"/>
      <c r="F12" s="322"/>
    </row>
    <row r="13" spans="2:6" ht="13.5">
      <c r="B13" s="280"/>
      <c r="C13" s="281"/>
      <c r="D13" s="281"/>
      <c r="E13" s="281"/>
      <c r="F13" s="281"/>
    </row>
    <row r="14" spans="2:6" s="167" customFormat="1" ht="15" customHeight="1">
      <c r="B14" s="274"/>
      <c r="C14" s="274"/>
      <c r="D14" s="275"/>
      <c r="E14" s="275"/>
      <c r="F14" s="267"/>
    </row>
    <row r="15" spans="2:6" ht="15.75" customHeight="1">
      <c r="B15" s="282"/>
      <c r="C15" s="283"/>
      <c r="D15" s="284"/>
      <c r="E15" s="284"/>
      <c r="F15" s="284"/>
    </row>
    <row r="16" ht="25.5">
      <c r="C16" s="279"/>
    </row>
    <row r="17" spans="3:6" ht="75">
      <c r="C17" s="285" t="s">
        <v>51</v>
      </c>
      <c r="D17" s="121" t="s">
        <v>306</v>
      </c>
      <c r="E17" s="121" t="s">
        <v>307</v>
      </c>
      <c r="F17" s="121" t="s">
        <v>289</v>
      </c>
    </row>
    <row r="18" spans="3:6" ht="13.5" customHeight="1">
      <c r="C18" s="285"/>
      <c r="D18" s="100"/>
      <c r="E18" s="100"/>
      <c r="F18" s="100"/>
    </row>
    <row r="19" spans="2:6" ht="13.5" customHeight="1">
      <c r="B19" s="286"/>
      <c r="C19" s="285"/>
      <c r="D19" s="100" t="s">
        <v>293</v>
      </c>
      <c r="E19" s="100" t="s">
        <v>293</v>
      </c>
      <c r="F19" s="100" t="s">
        <v>293</v>
      </c>
    </row>
    <row r="20" spans="2:6" ht="13.5" customHeight="1" thickBot="1">
      <c r="B20" s="68"/>
      <c r="C20" s="168"/>
      <c r="D20" s="102"/>
      <c r="E20" s="102"/>
      <c r="F20" s="102"/>
    </row>
    <row r="21" spans="2:6" ht="13.5" customHeight="1">
      <c r="B21" s="286"/>
      <c r="C21" s="287" t="s">
        <v>68</v>
      </c>
      <c r="D21" s="157">
        <v>22624</v>
      </c>
      <c r="E21" s="157">
        <v>22624</v>
      </c>
      <c r="F21" s="41">
        <v>0</v>
      </c>
    </row>
    <row r="22" spans="2:6" ht="13.5" customHeight="1">
      <c r="B22" s="286"/>
      <c r="C22" s="288"/>
      <c r="D22" s="41"/>
      <c r="E22" s="41"/>
      <c r="F22" s="41"/>
    </row>
    <row r="23" spans="3:6" ht="13.5" customHeight="1">
      <c r="C23" s="288" t="s">
        <v>290</v>
      </c>
      <c r="D23" s="41">
        <v>-19498</v>
      </c>
      <c r="E23" s="41">
        <v>-19444</v>
      </c>
      <c r="F23" s="41">
        <v>54</v>
      </c>
    </row>
    <row r="24" spans="3:6" ht="13.5" customHeight="1">
      <c r="C24" s="111" t="s">
        <v>74</v>
      </c>
      <c r="D24" s="157">
        <v>-599</v>
      </c>
      <c r="E24" s="157">
        <v>-545</v>
      </c>
      <c r="F24" s="157">
        <v>54</v>
      </c>
    </row>
    <row r="25" spans="3:6" ht="13.5" customHeight="1">
      <c r="C25" s="288"/>
      <c r="D25" s="157"/>
      <c r="E25" s="157"/>
      <c r="F25" s="157"/>
    </row>
    <row r="26" spans="3:6" ht="13.5" customHeight="1">
      <c r="C26" s="288" t="s">
        <v>291</v>
      </c>
      <c r="D26" s="157">
        <v>3126</v>
      </c>
      <c r="E26" s="157">
        <v>3180</v>
      </c>
      <c r="F26" s="157">
        <v>54</v>
      </c>
    </row>
    <row r="27" spans="3:6" ht="13.5" customHeight="1">
      <c r="C27" s="288" t="s">
        <v>292</v>
      </c>
      <c r="D27" s="157">
        <v>-1451</v>
      </c>
      <c r="E27" s="157">
        <v>-1466</v>
      </c>
      <c r="F27" s="157">
        <v>-15</v>
      </c>
    </row>
    <row r="28" spans="3:6" ht="13.5" customHeight="1">
      <c r="C28" s="288" t="s">
        <v>80</v>
      </c>
      <c r="D28" s="157">
        <v>1675</v>
      </c>
      <c r="E28" s="157">
        <v>1714</v>
      </c>
      <c r="F28" s="157">
        <v>39</v>
      </c>
    </row>
    <row r="29" spans="3:6" ht="13.5" customHeight="1">
      <c r="C29" s="288" t="s">
        <v>81</v>
      </c>
      <c r="D29" s="157">
        <v>31</v>
      </c>
      <c r="E29" s="157">
        <v>13</v>
      </c>
      <c r="F29" s="157">
        <v>-18</v>
      </c>
    </row>
    <row r="30" spans="3:6" ht="13.5" customHeight="1">
      <c r="C30" s="288" t="s">
        <v>83</v>
      </c>
      <c r="D30" s="157">
        <v>1732</v>
      </c>
      <c r="E30" s="157">
        <v>1753</v>
      </c>
      <c r="F30" s="157">
        <v>21</v>
      </c>
    </row>
    <row r="31" spans="3:6" ht="13.5" customHeight="1">
      <c r="C31" s="288"/>
      <c r="D31" s="295"/>
      <c r="E31" s="295"/>
      <c r="F31" s="295"/>
    </row>
    <row r="32" spans="3:6" ht="13.5" customHeight="1">
      <c r="C32" s="289" t="s">
        <v>85</v>
      </c>
      <c r="D32" s="157">
        <v>1311</v>
      </c>
      <c r="E32" s="157">
        <v>1332</v>
      </c>
      <c r="F32" s="157">
        <v>21</v>
      </c>
    </row>
    <row r="33" ht="25.5">
      <c r="F33" s="73"/>
    </row>
    <row r="34" spans="2:6" ht="15.75" customHeight="1">
      <c r="B34" s="282"/>
      <c r="C34" s="283"/>
      <c r="D34" s="284"/>
      <c r="E34" s="284"/>
      <c r="F34" s="284"/>
    </row>
    <row r="36" spans="3:6" ht="75">
      <c r="C36" s="285" t="s">
        <v>53</v>
      </c>
      <c r="D36" s="121" t="s">
        <v>306</v>
      </c>
      <c r="E36" s="121" t="s">
        <v>307</v>
      </c>
      <c r="F36" s="121" t="s">
        <v>289</v>
      </c>
    </row>
    <row r="37" spans="3:6" ht="13.5" customHeight="1">
      <c r="C37" s="285"/>
      <c r="D37" s="100"/>
      <c r="E37" s="100"/>
      <c r="F37" s="100"/>
    </row>
    <row r="38" spans="2:6" ht="13.5" customHeight="1">
      <c r="B38" s="286"/>
      <c r="C38" s="285"/>
      <c r="D38" s="100" t="s">
        <v>293</v>
      </c>
      <c r="E38" s="100" t="s">
        <v>293</v>
      </c>
      <c r="F38" s="100" t="s">
        <v>293</v>
      </c>
    </row>
    <row r="39" spans="2:6" ht="13.5" customHeight="1" thickBot="1">
      <c r="B39" s="68"/>
      <c r="C39" s="168"/>
      <c r="D39" s="102"/>
      <c r="E39" s="102"/>
      <c r="F39" s="102"/>
    </row>
    <row r="40" spans="2:6" ht="13.5" customHeight="1">
      <c r="B40" s="286"/>
      <c r="C40" s="287" t="s">
        <v>138</v>
      </c>
      <c r="D40" s="157">
        <v>3988</v>
      </c>
      <c r="E40" s="157">
        <v>4063</v>
      </c>
      <c r="F40" s="290">
        <v>75</v>
      </c>
    </row>
    <row r="41" spans="3:6" ht="13.5" customHeight="1">
      <c r="C41" s="288"/>
      <c r="D41" s="41"/>
      <c r="E41" s="41"/>
      <c r="F41" s="41"/>
    </row>
    <row r="42" spans="3:6" ht="13.5" customHeight="1">
      <c r="C42" s="288" t="s">
        <v>143</v>
      </c>
      <c r="D42" s="41">
        <v>-2280</v>
      </c>
      <c r="E42" s="41">
        <v>-2280</v>
      </c>
      <c r="F42" s="41">
        <v>0</v>
      </c>
    </row>
    <row r="43" spans="3:6" ht="13.5" customHeight="1">
      <c r="C43" s="111" t="s">
        <v>294</v>
      </c>
      <c r="D43" s="157">
        <v>-2527</v>
      </c>
      <c r="E43" s="157">
        <v>-2602</v>
      </c>
      <c r="F43" s="157">
        <v>-75</v>
      </c>
    </row>
    <row r="44" spans="3:6" ht="13.5" customHeight="1">
      <c r="C44" s="288" t="s">
        <v>295</v>
      </c>
      <c r="D44" s="157">
        <v>-2630</v>
      </c>
      <c r="E44" s="157">
        <v>-2705</v>
      </c>
      <c r="F44" s="157">
        <v>-75</v>
      </c>
    </row>
    <row r="45" spans="3:6" ht="13.5" customHeight="1">
      <c r="C45" s="288"/>
      <c r="D45" s="157"/>
      <c r="E45" s="157"/>
      <c r="F45" s="157"/>
    </row>
    <row r="46" spans="3:6" ht="13.5" customHeight="1">
      <c r="C46" s="288" t="s">
        <v>148</v>
      </c>
      <c r="D46" s="157">
        <v>-819</v>
      </c>
      <c r="E46" s="157">
        <v>-819</v>
      </c>
      <c r="F46" s="157">
        <v>0</v>
      </c>
    </row>
    <row r="47" spans="3:6" ht="13.5" customHeight="1">
      <c r="C47" s="288" t="s">
        <v>296</v>
      </c>
      <c r="D47" s="157">
        <v>3928</v>
      </c>
      <c r="E47" s="157">
        <v>3928</v>
      </c>
      <c r="F47" s="157">
        <v>0</v>
      </c>
    </row>
    <row r="48" spans="3:6" ht="13.5" customHeight="1">
      <c r="C48" s="288" t="s">
        <v>297</v>
      </c>
      <c r="D48" s="157">
        <v>3109</v>
      </c>
      <c r="E48" s="157">
        <v>3109</v>
      </c>
      <c r="F48" s="157">
        <v>0</v>
      </c>
    </row>
    <row r="50" spans="2:6" ht="15.75" customHeight="1">
      <c r="B50" s="282"/>
      <c r="C50" s="283"/>
      <c r="D50" s="284"/>
      <c r="E50" s="284"/>
      <c r="F50" s="284"/>
    </row>
    <row r="51" ht="21.75" customHeight="1"/>
    <row r="52" spans="3:6" ht="75">
      <c r="C52" s="285" t="s">
        <v>60</v>
      </c>
      <c r="D52" s="121" t="s">
        <v>306</v>
      </c>
      <c r="E52" s="121" t="s">
        <v>307</v>
      </c>
      <c r="F52" s="121" t="s">
        <v>289</v>
      </c>
    </row>
    <row r="53" spans="3:6" ht="13.5" customHeight="1">
      <c r="C53" s="285"/>
      <c r="D53" s="100"/>
      <c r="E53" s="100"/>
      <c r="F53" s="100"/>
    </row>
    <row r="54" spans="3:6" ht="13.5" customHeight="1">
      <c r="C54" s="285"/>
      <c r="D54" s="100" t="s">
        <v>293</v>
      </c>
      <c r="E54" s="100" t="s">
        <v>293</v>
      </c>
      <c r="F54" s="100" t="s">
        <v>293</v>
      </c>
    </row>
    <row r="55" spans="3:6" ht="13.5" customHeight="1" thickBot="1">
      <c r="C55" s="168"/>
      <c r="D55" s="102"/>
      <c r="E55" s="102"/>
      <c r="F55" s="102"/>
    </row>
    <row r="56" spans="3:6" ht="13.5" customHeight="1">
      <c r="C56" s="288" t="s">
        <v>218</v>
      </c>
      <c r="D56" s="157">
        <v>2449</v>
      </c>
      <c r="E56" s="157">
        <v>2449</v>
      </c>
      <c r="F56" s="157">
        <v>0</v>
      </c>
    </row>
    <row r="57" spans="3:6" ht="13.5" customHeight="1">
      <c r="C57" s="288" t="s">
        <v>219</v>
      </c>
      <c r="D57" s="157">
        <v>23</v>
      </c>
      <c r="E57" s="157">
        <v>23</v>
      </c>
      <c r="F57" s="157">
        <v>0</v>
      </c>
    </row>
    <row r="58" spans="3:6" ht="13.5" customHeight="1">
      <c r="C58" s="288" t="s">
        <v>171</v>
      </c>
      <c r="D58" s="157">
        <v>2472</v>
      </c>
      <c r="E58" s="157">
        <v>2472</v>
      </c>
      <c r="F58" s="157">
        <v>0</v>
      </c>
    </row>
    <row r="59" spans="3:6" ht="13.5" customHeight="1">
      <c r="C59" s="288" t="s">
        <v>286</v>
      </c>
      <c r="D59" s="157">
        <v>1070</v>
      </c>
      <c r="E59" s="157">
        <v>1124</v>
      </c>
      <c r="F59" s="157">
        <v>54</v>
      </c>
    </row>
    <row r="60" spans="3:6" ht="13.5" customHeight="1">
      <c r="C60" s="288" t="s">
        <v>298</v>
      </c>
      <c r="D60" s="157">
        <v>-477</v>
      </c>
      <c r="E60" s="157">
        <v>-492</v>
      </c>
      <c r="F60" s="157">
        <v>-15</v>
      </c>
    </row>
    <row r="61" spans="3:6" ht="13.5" customHeight="1">
      <c r="C61" s="288" t="s">
        <v>80</v>
      </c>
      <c r="D61" s="157">
        <v>593</v>
      </c>
      <c r="E61" s="157">
        <v>632</v>
      </c>
      <c r="F61" s="157">
        <v>39</v>
      </c>
    </row>
    <row r="62" ht="25.5">
      <c r="C62" s="291"/>
    </row>
    <row r="63" ht="13.5">
      <c r="B63" s="276"/>
    </row>
    <row r="64" ht="13.5">
      <c r="B64" s="276"/>
    </row>
    <row r="65" ht="13.5">
      <c r="B65" s="276"/>
    </row>
    <row r="66" ht="13.5">
      <c r="B66" s="276"/>
    </row>
    <row r="67" ht="13.5">
      <c r="B67" s="276"/>
    </row>
    <row r="68" ht="13.5">
      <c r="B68" s="276"/>
    </row>
    <row r="69" ht="13.5">
      <c r="B69" s="276"/>
    </row>
    <row r="70" ht="13.5">
      <c r="B70" s="276"/>
    </row>
    <row r="71" ht="13.5">
      <c r="B71" s="276"/>
    </row>
    <row r="72" ht="13.5">
      <c r="B72" s="276"/>
    </row>
    <row r="73" ht="13.5">
      <c r="B73" s="276"/>
    </row>
    <row r="74" ht="13.5">
      <c r="B74" s="276"/>
    </row>
    <row r="75" ht="13.5">
      <c r="B75" s="276"/>
    </row>
    <row r="76" ht="13.5">
      <c r="B76" s="276"/>
    </row>
    <row r="77" ht="13.5">
      <c r="B77" s="276"/>
    </row>
    <row r="78" ht="13.5">
      <c r="B78" s="276"/>
    </row>
    <row r="79" ht="13.5">
      <c r="B79" s="276"/>
    </row>
    <row r="80" ht="13.5">
      <c r="B80" s="276"/>
    </row>
    <row r="81" ht="13.5">
      <c r="B81" s="276"/>
    </row>
    <row r="82" ht="13.5">
      <c r="B82" s="276"/>
    </row>
    <row r="83" ht="13.5">
      <c r="B83" s="276"/>
    </row>
    <row r="84" ht="13.5">
      <c r="B84" s="276"/>
    </row>
    <row r="85" ht="13.5">
      <c r="B85" s="276"/>
    </row>
    <row r="86" ht="13.5">
      <c r="B86" s="276"/>
    </row>
    <row r="87" ht="13.5">
      <c r="B87" s="276"/>
    </row>
    <row r="88" ht="13.5">
      <c r="B88" s="276"/>
    </row>
    <row r="89" ht="13.5">
      <c r="B89" s="276"/>
    </row>
    <row r="90" ht="13.5">
      <c r="B90" s="276"/>
    </row>
    <row r="91" ht="13.5">
      <c r="B91" s="276"/>
    </row>
    <row r="92" ht="13.5">
      <c r="B92" s="276"/>
    </row>
    <row r="93" ht="13.5">
      <c r="B93" s="276"/>
    </row>
    <row r="94" ht="13.5">
      <c r="B94" s="276"/>
    </row>
    <row r="95" ht="13.5">
      <c r="B95" s="276"/>
    </row>
    <row r="96" ht="13.5">
      <c r="B96" s="276"/>
    </row>
    <row r="97" ht="13.5">
      <c r="B97" s="276"/>
    </row>
    <row r="98" ht="13.5">
      <c r="B98" s="276"/>
    </row>
    <row r="99" ht="13.5">
      <c r="B99" s="276"/>
    </row>
    <row r="100" ht="13.5">
      <c r="B100" s="276"/>
    </row>
    <row r="101" ht="13.5">
      <c r="B101" s="276"/>
    </row>
    <row r="102" ht="13.5">
      <c r="B102" s="276"/>
    </row>
    <row r="103" ht="13.5">
      <c r="B103" s="276"/>
    </row>
    <row r="104" ht="13.5">
      <c r="B104" s="276"/>
    </row>
    <row r="105" ht="13.5">
      <c r="B105" s="276"/>
    </row>
    <row r="106" ht="13.5">
      <c r="B106" s="276"/>
    </row>
    <row r="107" ht="13.5">
      <c r="B107" s="276"/>
    </row>
    <row r="108" ht="13.5">
      <c r="B108" s="276"/>
    </row>
    <row r="109" ht="13.5">
      <c r="B109" s="276"/>
    </row>
    <row r="110" ht="13.5">
      <c r="B110" s="276"/>
    </row>
    <row r="111" ht="13.5">
      <c r="B111" s="276"/>
    </row>
    <row r="112" ht="13.5">
      <c r="B112" s="276"/>
    </row>
    <row r="113" ht="13.5">
      <c r="B113" s="276"/>
    </row>
    <row r="114" ht="13.5">
      <c r="B114" s="276"/>
    </row>
    <row r="115" ht="13.5">
      <c r="B115" s="276"/>
    </row>
    <row r="116" ht="13.5">
      <c r="B116" s="276"/>
    </row>
    <row r="117" ht="13.5">
      <c r="B117" s="276"/>
    </row>
    <row r="118" ht="13.5">
      <c r="B118" s="276"/>
    </row>
    <row r="119" ht="13.5">
      <c r="B119" s="276"/>
    </row>
    <row r="120" ht="13.5">
      <c r="B120" s="276"/>
    </row>
    <row r="121" ht="13.5">
      <c r="B121" s="276"/>
    </row>
    <row r="122" ht="13.5">
      <c r="B122" s="276"/>
    </row>
    <row r="123" ht="13.5">
      <c r="B123" s="276"/>
    </row>
    <row r="124" ht="13.5">
      <c r="B124" s="276"/>
    </row>
    <row r="125" ht="13.5">
      <c r="B125" s="276"/>
    </row>
    <row r="126" ht="13.5">
      <c r="B126" s="276"/>
    </row>
    <row r="127" ht="13.5">
      <c r="B127" s="276"/>
    </row>
    <row r="128" ht="13.5">
      <c r="B128" s="276"/>
    </row>
    <row r="129" ht="13.5">
      <c r="B129" s="276"/>
    </row>
    <row r="130" ht="13.5">
      <c r="B130" s="276"/>
    </row>
    <row r="131" ht="13.5">
      <c r="B131" s="276"/>
    </row>
    <row r="132" ht="13.5">
      <c r="B132" s="276"/>
    </row>
    <row r="133" ht="13.5">
      <c r="B133" s="276"/>
    </row>
    <row r="134" ht="13.5">
      <c r="B134" s="276"/>
    </row>
    <row r="135" ht="13.5">
      <c r="B135" s="276"/>
    </row>
    <row r="136" ht="13.5">
      <c r="B136" s="276"/>
    </row>
    <row r="137" ht="13.5">
      <c r="B137" s="276"/>
    </row>
    <row r="138" ht="13.5">
      <c r="B138" s="276"/>
    </row>
    <row r="139" ht="13.5">
      <c r="B139" s="276"/>
    </row>
    <row r="140" ht="13.5">
      <c r="B140" s="276"/>
    </row>
    <row r="141" ht="13.5">
      <c r="B141" s="276"/>
    </row>
    <row r="142" ht="13.5">
      <c r="B142" s="276"/>
    </row>
    <row r="143" ht="13.5">
      <c r="B143" s="276"/>
    </row>
    <row r="144" ht="13.5">
      <c r="B144" s="276"/>
    </row>
    <row r="145" ht="13.5">
      <c r="B145" s="276"/>
    </row>
    <row r="146" ht="13.5">
      <c r="B146" s="276"/>
    </row>
    <row r="147" ht="13.5">
      <c r="B147" s="276"/>
    </row>
    <row r="148" ht="13.5">
      <c r="B148" s="276"/>
    </row>
    <row r="149" ht="13.5">
      <c r="B149" s="276"/>
    </row>
    <row r="150" ht="13.5">
      <c r="B150" s="276"/>
    </row>
    <row r="151" ht="13.5">
      <c r="B151" s="276"/>
    </row>
    <row r="152" ht="13.5">
      <c r="B152" s="276"/>
    </row>
    <row r="153" ht="13.5">
      <c r="B153" s="276"/>
    </row>
    <row r="154" ht="13.5">
      <c r="B154" s="276"/>
    </row>
    <row r="155" ht="13.5">
      <c r="B155" s="276"/>
    </row>
    <row r="156" ht="13.5">
      <c r="B156" s="276"/>
    </row>
    <row r="157" ht="13.5">
      <c r="B157" s="276"/>
    </row>
    <row r="158" ht="13.5">
      <c r="B158" s="276"/>
    </row>
    <row r="159" ht="13.5">
      <c r="B159" s="276"/>
    </row>
    <row r="160" ht="13.5">
      <c r="B160" s="276"/>
    </row>
    <row r="161" ht="13.5">
      <c r="B161" s="276"/>
    </row>
    <row r="162" ht="13.5">
      <c r="B162" s="276"/>
    </row>
    <row r="163" ht="13.5">
      <c r="B163" s="276"/>
    </row>
    <row r="164" ht="13.5">
      <c r="B164" s="276"/>
    </row>
    <row r="165" ht="13.5">
      <c r="B165" s="276"/>
    </row>
    <row r="166" ht="13.5">
      <c r="B166" s="276"/>
    </row>
    <row r="167" ht="13.5">
      <c r="B167" s="276"/>
    </row>
    <row r="168" ht="13.5">
      <c r="B168" s="276"/>
    </row>
    <row r="169" ht="13.5">
      <c r="B169" s="276"/>
    </row>
    <row r="170" ht="13.5">
      <c r="B170" s="276"/>
    </row>
    <row r="171" ht="13.5">
      <c r="B171" s="276"/>
    </row>
    <row r="172" ht="13.5">
      <c r="B172" s="276"/>
    </row>
    <row r="173" ht="13.5">
      <c r="B173" s="276"/>
    </row>
    <row r="174" ht="13.5">
      <c r="B174" s="276"/>
    </row>
    <row r="175" ht="13.5">
      <c r="B175" s="276"/>
    </row>
    <row r="176" ht="13.5">
      <c r="B176" s="276"/>
    </row>
    <row r="177" ht="13.5">
      <c r="B177" s="276"/>
    </row>
    <row r="178" ht="13.5">
      <c r="B178" s="276"/>
    </row>
    <row r="179" ht="13.5">
      <c r="B179" s="276"/>
    </row>
    <row r="180" ht="13.5">
      <c r="B180" s="276"/>
    </row>
    <row r="181" ht="13.5">
      <c r="B181" s="276"/>
    </row>
    <row r="182" ht="13.5">
      <c r="B182" s="276"/>
    </row>
    <row r="183" ht="13.5">
      <c r="B183" s="276"/>
    </row>
    <row r="184" ht="13.5">
      <c r="B184" s="276"/>
    </row>
    <row r="185" ht="13.5">
      <c r="B185" s="276"/>
    </row>
    <row r="186" ht="13.5">
      <c r="B186" s="276"/>
    </row>
    <row r="187" ht="13.5">
      <c r="B187" s="276"/>
    </row>
    <row r="188" ht="13.5">
      <c r="B188" s="276"/>
    </row>
    <row r="189" ht="13.5">
      <c r="B189" s="276"/>
    </row>
    <row r="190" ht="13.5">
      <c r="B190" s="276"/>
    </row>
    <row r="191" ht="13.5">
      <c r="B191" s="276"/>
    </row>
    <row r="192" ht="13.5">
      <c r="B192" s="276"/>
    </row>
    <row r="193" ht="13.5">
      <c r="B193" s="276"/>
    </row>
    <row r="194" ht="13.5">
      <c r="B194" s="276"/>
    </row>
    <row r="195" ht="13.5">
      <c r="B195" s="276"/>
    </row>
    <row r="196" ht="13.5">
      <c r="B196" s="276"/>
    </row>
    <row r="197" ht="13.5">
      <c r="B197" s="276"/>
    </row>
    <row r="198" ht="13.5">
      <c r="B198" s="276"/>
    </row>
    <row r="199" ht="13.5">
      <c r="B199" s="276"/>
    </row>
    <row r="200" ht="13.5">
      <c r="B200" s="276"/>
    </row>
    <row r="201" ht="13.5">
      <c r="B201" s="276"/>
    </row>
    <row r="202" ht="13.5">
      <c r="B202" s="276"/>
    </row>
    <row r="203" ht="13.5">
      <c r="B203" s="276"/>
    </row>
    <row r="204" ht="13.5">
      <c r="B204" s="276"/>
    </row>
    <row r="205" ht="13.5">
      <c r="B205" s="276"/>
    </row>
    <row r="206" ht="13.5">
      <c r="B206" s="276"/>
    </row>
    <row r="207" ht="13.5">
      <c r="B207" s="276"/>
    </row>
    <row r="208" ht="13.5">
      <c r="B208" s="276"/>
    </row>
    <row r="209" ht="13.5">
      <c r="B209" s="276"/>
    </row>
    <row r="210" ht="13.5">
      <c r="B210" s="276"/>
    </row>
    <row r="211" ht="13.5">
      <c r="B211" s="276"/>
    </row>
    <row r="212" ht="13.5">
      <c r="B212" s="276"/>
    </row>
    <row r="213" ht="13.5">
      <c r="B213" s="276"/>
    </row>
    <row r="214" ht="13.5">
      <c r="B214" s="276"/>
    </row>
    <row r="215" ht="13.5">
      <c r="B215" s="276"/>
    </row>
    <row r="216" ht="13.5">
      <c r="B216" s="276"/>
    </row>
    <row r="217" ht="13.5">
      <c r="B217" s="276"/>
    </row>
    <row r="218" ht="13.5">
      <c r="B218" s="276"/>
    </row>
    <row r="219" ht="13.5">
      <c r="B219" s="276"/>
    </row>
    <row r="220" ht="13.5">
      <c r="B220" s="276"/>
    </row>
    <row r="221" ht="13.5">
      <c r="B221" s="276"/>
    </row>
    <row r="222" ht="13.5">
      <c r="B222" s="276"/>
    </row>
    <row r="223" ht="13.5">
      <c r="B223" s="276"/>
    </row>
    <row r="224" ht="13.5">
      <c r="B224" s="276"/>
    </row>
    <row r="225" ht="13.5">
      <c r="B225" s="276"/>
    </row>
    <row r="226" ht="13.5">
      <c r="B226" s="276"/>
    </row>
    <row r="227" ht="13.5">
      <c r="B227" s="276"/>
    </row>
    <row r="228" ht="13.5">
      <c r="B228" s="276"/>
    </row>
    <row r="229" ht="13.5">
      <c r="B229" s="276"/>
    </row>
    <row r="230" ht="13.5">
      <c r="B230" s="276"/>
    </row>
    <row r="231" ht="13.5">
      <c r="B231" s="276"/>
    </row>
    <row r="232" ht="13.5">
      <c r="B232" s="276"/>
    </row>
    <row r="233" ht="13.5">
      <c r="B233" s="276"/>
    </row>
    <row r="234" ht="13.5">
      <c r="B234" s="276"/>
    </row>
    <row r="235" ht="13.5">
      <c r="B235" s="276"/>
    </row>
    <row r="236" ht="13.5">
      <c r="B236" s="276"/>
    </row>
    <row r="237" ht="13.5">
      <c r="B237" s="276"/>
    </row>
    <row r="238" ht="13.5">
      <c r="B238" s="276"/>
    </row>
    <row r="239" ht="13.5">
      <c r="B239" s="276"/>
    </row>
    <row r="240" ht="13.5">
      <c r="B240" s="276"/>
    </row>
    <row r="241" ht="13.5">
      <c r="B241" s="276"/>
    </row>
    <row r="242" ht="13.5">
      <c r="B242" s="276"/>
    </row>
    <row r="243" ht="13.5">
      <c r="B243" s="276"/>
    </row>
    <row r="244" ht="13.5">
      <c r="B244" s="276"/>
    </row>
    <row r="245" ht="13.5">
      <c r="B245" s="276"/>
    </row>
    <row r="246" ht="13.5">
      <c r="B246" s="276"/>
    </row>
    <row r="247" ht="13.5">
      <c r="B247" s="276"/>
    </row>
  </sheetData>
  <sheetProtection/>
  <mergeCells count="3">
    <mergeCell ref="B1:C1"/>
    <mergeCell ref="B6:B12"/>
    <mergeCell ref="C6:F12"/>
  </mergeCells>
  <hyperlinks>
    <hyperlink ref="B1:C1" location="'PGNiG Group'!A1" display="    Return"/>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AP58"/>
  <sheetViews>
    <sheetView showGridLines="0" zoomScale="90" zoomScaleNormal="90" zoomScalePageLayoutView="0" workbookViewId="0" topLeftCell="A1">
      <pane xSplit="2" topLeftCell="C1" activePane="topRight" state="frozen"/>
      <selection pane="topLeft" activeCell="B34" sqref="B34"/>
      <selection pane="topRight" activeCell="A1" sqref="A1"/>
    </sheetView>
  </sheetViews>
  <sheetFormatPr defaultColWidth="9.140625" defaultRowHeight="12.75"/>
  <cols>
    <col min="1" max="1" width="1.28515625" style="1" customWidth="1"/>
    <col min="2" max="2" width="89.140625" style="1" customWidth="1"/>
    <col min="3" max="3" width="20.7109375" style="1" customWidth="1"/>
    <col min="4" max="4" width="20.7109375" style="167" customWidth="1"/>
    <col min="5" max="36" width="20.7109375" style="1" customWidth="1"/>
    <col min="37" max="38" width="17.7109375" style="1" hidden="1" customWidth="1"/>
    <col min="39" max="16384" width="9.140625" style="1" customWidth="1"/>
  </cols>
  <sheetData>
    <row r="1" spans="2:3" ht="23.25" customHeight="1">
      <c r="B1" s="292" t="s">
        <v>65</v>
      </c>
      <c r="C1" s="65"/>
    </row>
    <row r="2" spans="2:33" ht="15.75" customHeight="1">
      <c r="B2" s="69"/>
      <c r="C2" s="69"/>
      <c r="D2" s="69"/>
      <c r="E2" s="69"/>
      <c r="F2" s="69"/>
      <c r="G2" s="175"/>
      <c r="H2" s="175"/>
      <c r="I2" s="175"/>
      <c r="J2" s="175"/>
      <c r="K2" s="175"/>
      <c r="L2" s="175"/>
      <c r="M2" s="175"/>
      <c r="N2" s="175"/>
      <c r="O2" s="175"/>
      <c r="P2" s="175"/>
      <c r="Q2" s="175"/>
      <c r="R2" s="175"/>
      <c r="S2" s="175"/>
      <c r="T2" s="175"/>
      <c r="U2" s="175"/>
      <c r="V2" s="175"/>
      <c r="W2" s="175"/>
      <c r="X2" s="175"/>
      <c r="Y2" s="175"/>
      <c r="Z2" s="176"/>
      <c r="AA2" s="35"/>
      <c r="AB2" s="35"/>
      <c r="AC2" s="35"/>
      <c r="AD2" s="35"/>
      <c r="AE2" s="35"/>
      <c r="AF2" s="35"/>
      <c r="AG2" s="35"/>
    </row>
    <row r="3" spans="2:16" ht="13.5">
      <c r="B3" s="2"/>
      <c r="C3" s="2"/>
      <c r="D3" s="2"/>
      <c r="G3" s="2"/>
      <c r="H3" s="2"/>
      <c r="I3" s="2"/>
      <c r="J3" s="2"/>
      <c r="K3" s="2"/>
      <c r="L3" s="2"/>
      <c r="M3" s="2"/>
      <c r="N3" s="2"/>
      <c r="O3" s="2"/>
      <c r="P3" s="2"/>
    </row>
    <row r="4" spans="2:33" ht="75.75" customHeight="1">
      <c r="B4" s="71" t="s">
        <v>51</v>
      </c>
      <c r="C4" s="72" t="s">
        <v>309</v>
      </c>
      <c r="D4" s="73" t="s">
        <v>313</v>
      </c>
      <c r="E4" s="72" t="s">
        <v>310</v>
      </c>
      <c r="F4" s="73" t="s">
        <v>314</v>
      </c>
      <c r="G4" s="73" t="s">
        <v>315</v>
      </c>
      <c r="H4" s="73" t="s">
        <v>317</v>
      </c>
      <c r="I4" s="73" t="s">
        <v>316</v>
      </c>
      <c r="J4" s="73" t="s">
        <v>318</v>
      </c>
      <c r="K4" s="73"/>
      <c r="L4" s="72" t="s">
        <v>310</v>
      </c>
      <c r="M4" s="73" t="s">
        <v>274</v>
      </c>
      <c r="N4" s="73" t="s">
        <v>204</v>
      </c>
      <c r="O4" s="73" t="s">
        <v>50</v>
      </c>
      <c r="P4" s="73" t="s">
        <v>48</v>
      </c>
      <c r="Q4" s="121" t="s">
        <v>314</v>
      </c>
      <c r="R4" s="73" t="s">
        <v>276</v>
      </c>
      <c r="S4" s="73" t="s">
        <v>299</v>
      </c>
      <c r="T4" s="73" t="s">
        <v>341</v>
      </c>
      <c r="U4" s="73" t="s">
        <v>37</v>
      </c>
      <c r="V4" s="73" t="s">
        <v>34</v>
      </c>
      <c r="W4" s="73" t="s">
        <v>33</v>
      </c>
      <c r="X4" s="73" t="s">
        <v>319</v>
      </c>
      <c r="Y4" s="73" t="s">
        <v>320</v>
      </c>
      <c r="Z4" s="73" t="s">
        <v>321</v>
      </c>
      <c r="AA4" s="73" t="s">
        <v>322</v>
      </c>
      <c r="AB4" s="73" t="s">
        <v>323</v>
      </c>
      <c r="AC4" s="108" t="s">
        <v>45</v>
      </c>
      <c r="AD4" s="108" t="s">
        <v>24</v>
      </c>
      <c r="AE4" s="108" t="s">
        <v>23</v>
      </c>
      <c r="AF4" s="108" t="s">
        <v>21</v>
      </c>
      <c r="AG4" s="108" t="s">
        <v>20</v>
      </c>
    </row>
    <row r="5" spans="2:33" ht="12" customHeight="1">
      <c r="B5" s="68"/>
      <c r="C5" s="100" t="s">
        <v>39</v>
      </c>
      <c r="D5" s="98" t="s">
        <v>39</v>
      </c>
      <c r="E5" s="100" t="s">
        <v>39</v>
      </c>
      <c r="F5" s="98" t="s">
        <v>39</v>
      </c>
      <c r="G5" s="98" t="s">
        <v>121</v>
      </c>
      <c r="H5" s="98" t="s">
        <v>39</v>
      </c>
      <c r="I5" s="98" t="s">
        <v>121</v>
      </c>
      <c r="J5" s="98" t="s">
        <v>39</v>
      </c>
      <c r="K5" s="98"/>
      <c r="L5" s="100" t="s">
        <v>39</v>
      </c>
      <c r="M5" s="98" t="s">
        <v>39</v>
      </c>
      <c r="N5" s="98" t="s">
        <v>39</v>
      </c>
      <c r="O5" s="98" t="s">
        <v>39</v>
      </c>
      <c r="P5" s="98" t="s">
        <v>39</v>
      </c>
      <c r="Q5" s="100" t="s">
        <v>39</v>
      </c>
      <c r="R5" s="98" t="s">
        <v>39</v>
      </c>
      <c r="S5" s="98" t="s">
        <v>39</v>
      </c>
      <c r="T5" s="98" t="s">
        <v>39</v>
      </c>
      <c r="U5" s="98" t="s">
        <v>39</v>
      </c>
      <c r="V5" s="98" t="s">
        <v>39</v>
      </c>
      <c r="W5" s="98" t="s">
        <v>39</v>
      </c>
      <c r="X5" s="98" t="s">
        <v>39</v>
      </c>
      <c r="Y5" s="98" t="s">
        <v>39</v>
      </c>
      <c r="Z5" s="98" t="s">
        <v>39</v>
      </c>
      <c r="AA5" s="98" t="s">
        <v>39</v>
      </c>
      <c r="AB5" s="98" t="s">
        <v>39</v>
      </c>
      <c r="AC5" s="98" t="s">
        <v>39</v>
      </c>
      <c r="AD5" s="98" t="s">
        <v>39</v>
      </c>
      <c r="AE5" s="98" t="s">
        <v>39</v>
      </c>
      <c r="AF5" s="98" t="s">
        <v>39</v>
      </c>
      <c r="AG5" s="98" t="s">
        <v>39</v>
      </c>
    </row>
    <row r="6" spans="2:33" ht="12" customHeight="1" thickBot="1">
      <c r="B6" s="101"/>
      <c r="C6" s="102"/>
      <c r="D6" s="104"/>
      <c r="E6" s="102"/>
      <c r="F6" s="104"/>
      <c r="G6" s="104"/>
      <c r="H6" s="104"/>
      <c r="I6" s="104"/>
      <c r="J6" s="104"/>
      <c r="K6" s="43"/>
      <c r="L6" s="102"/>
      <c r="M6" s="104"/>
      <c r="N6" s="104"/>
      <c r="O6" s="104"/>
      <c r="P6" s="104"/>
      <c r="Q6" s="102"/>
      <c r="R6" s="104"/>
      <c r="S6" s="104"/>
      <c r="T6" s="104"/>
      <c r="U6" s="104"/>
      <c r="V6" s="104"/>
      <c r="W6" s="104"/>
      <c r="X6" s="104"/>
      <c r="Y6" s="104"/>
      <c r="Z6" s="104"/>
      <c r="AA6" s="104"/>
      <c r="AB6" s="105"/>
      <c r="AC6" s="105"/>
      <c r="AD6" s="105"/>
      <c r="AE6" s="105"/>
      <c r="AF6" s="105"/>
      <c r="AG6" s="105"/>
    </row>
    <row r="7" spans="2:33" ht="13.5">
      <c r="B7" s="38" t="s">
        <v>66</v>
      </c>
      <c r="C7" s="41">
        <v>15290</v>
      </c>
      <c r="D7" s="44">
        <v>16825</v>
      </c>
      <c r="E7" s="41">
        <v>4859</v>
      </c>
      <c r="F7" s="44">
        <v>5751</v>
      </c>
      <c r="G7" s="99">
        <f aca="true" t="shared" si="0" ref="G7:G27">(C7-D7)/D7</f>
        <v>-0.0912332838038633</v>
      </c>
      <c r="H7" s="44">
        <f aca="true" t="shared" si="1" ref="H7:H27">C7-D7</f>
        <v>-1535</v>
      </c>
      <c r="I7" s="99">
        <f aca="true" t="shared" si="2" ref="I7:I27">(E7-F7)/F7</f>
        <v>-0.15510346026777952</v>
      </c>
      <c r="J7" s="44">
        <f>E7-F7</f>
        <v>-892</v>
      </c>
      <c r="K7" s="44"/>
      <c r="L7" s="41">
        <v>4859</v>
      </c>
      <c r="M7" s="44">
        <v>10431</v>
      </c>
      <c r="N7" s="44">
        <v>30496</v>
      </c>
      <c r="O7" s="44">
        <v>8922</v>
      </c>
      <c r="P7" s="44">
        <v>4749</v>
      </c>
      <c r="Q7" s="41">
        <v>5751</v>
      </c>
      <c r="R7" s="44">
        <v>11074</v>
      </c>
      <c r="S7" s="44">
        <v>29628</v>
      </c>
      <c r="T7" s="44">
        <v>9570</v>
      </c>
      <c r="U7" s="44">
        <v>5304</v>
      </c>
      <c r="V7" s="44">
        <v>5192</v>
      </c>
      <c r="W7" s="44">
        <v>9562</v>
      </c>
      <c r="X7" s="44">
        <v>28613</v>
      </c>
      <c r="Y7" s="44">
        <v>8788</v>
      </c>
      <c r="Z7" s="44">
        <v>4776</v>
      </c>
      <c r="AA7" s="44">
        <v>4708</v>
      </c>
      <c r="AB7" s="44">
        <v>8234</v>
      </c>
      <c r="AC7" s="44">
        <v>26429</v>
      </c>
      <c r="AD7" s="44">
        <v>7924</v>
      </c>
      <c r="AE7" s="44">
        <v>4367</v>
      </c>
      <c r="AF7" s="44">
        <v>4920</v>
      </c>
      <c r="AG7" s="44">
        <v>9218</v>
      </c>
    </row>
    <row r="8" spans="2:33" ht="13.5">
      <c r="B8" s="38" t="s">
        <v>67</v>
      </c>
      <c r="C8" s="41">
        <v>5748</v>
      </c>
      <c r="D8" s="44">
        <v>5799</v>
      </c>
      <c r="E8" s="41">
        <v>2423</v>
      </c>
      <c r="F8" s="44">
        <v>2533</v>
      </c>
      <c r="G8" s="99">
        <f t="shared" si="0"/>
        <v>-0.008794619762027936</v>
      </c>
      <c r="H8" s="44">
        <f t="shared" si="1"/>
        <v>-51</v>
      </c>
      <c r="I8" s="99">
        <f t="shared" si="2"/>
        <v>-0.04342676667982629</v>
      </c>
      <c r="J8" s="44">
        <f>E8-F8</f>
        <v>-110</v>
      </c>
      <c r="K8" s="44"/>
      <c r="L8" s="41">
        <v>2423</v>
      </c>
      <c r="M8" s="44">
        <v>3325</v>
      </c>
      <c r="N8" s="44">
        <v>11527</v>
      </c>
      <c r="O8" s="44">
        <v>3448.4498823598974</v>
      </c>
      <c r="P8" s="44">
        <v>2280</v>
      </c>
      <c r="Q8" s="41">
        <v>2533</v>
      </c>
      <c r="R8" s="44">
        <v>3266</v>
      </c>
      <c r="S8" s="44">
        <v>11606</v>
      </c>
      <c r="T8" s="44">
        <v>3183</v>
      </c>
      <c r="U8" s="44">
        <v>2291</v>
      </c>
      <c r="V8" s="44">
        <v>2447</v>
      </c>
      <c r="W8" s="44">
        <v>3685</v>
      </c>
      <c r="X8" s="44">
        <v>7244</v>
      </c>
      <c r="Y8" s="44">
        <v>2177</v>
      </c>
      <c r="Z8" s="44">
        <v>1299</v>
      </c>
      <c r="AA8" s="44">
        <v>2420</v>
      </c>
      <c r="AB8" s="44">
        <v>3381</v>
      </c>
      <c r="AC8" s="44">
        <v>6767</v>
      </c>
      <c r="AD8" s="44">
        <v>2222</v>
      </c>
      <c r="AE8" s="44">
        <v>1334</v>
      </c>
      <c r="AF8" s="44">
        <v>1449</v>
      </c>
      <c r="AG8" s="44">
        <v>1762</v>
      </c>
    </row>
    <row r="9" spans="2:42" ht="14.25" thickBot="1">
      <c r="B9" s="75" t="s">
        <v>68</v>
      </c>
      <c r="C9" s="76">
        <v>21038</v>
      </c>
      <c r="D9" s="78">
        <v>22624</v>
      </c>
      <c r="E9" s="76">
        <v>7282</v>
      </c>
      <c r="F9" s="78">
        <v>8284</v>
      </c>
      <c r="G9" s="232">
        <f t="shared" si="0"/>
        <v>-0.0701025459688826</v>
      </c>
      <c r="H9" s="78">
        <f t="shared" si="1"/>
        <v>-1586</v>
      </c>
      <c r="I9" s="232">
        <f t="shared" si="2"/>
        <v>-0.12095605987445679</v>
      </c>
      <c r="J9" s="78">
        <f>E9-F9</f>
        <v>-1002</v>
      </c>
      <c r="K9" s="79"/>
      <c r="L9" s="76">
        <v>7282</v>
      </c>
      <c r="M9" s="78">
        <v>13756</v>
      </c>
      <c r="N9" s="78">
        <v>42023</v>
      </c>
      <c r="O9" s="78">
        <v>12370</v>
      </c>
      <c r="P9" s="78">
        <v>7029</v>
      </c>
      <c r="Q9" s="76">
        <v>8284</v>
      </c>
      <c r="R9" s="78">
        <v>14340</v>
      </c>
      <c r="S9" s="78">
        <v>41234</v>
      </c>
      <c r="T9" s="78">
        <v>12753</v>
      </c>
      <c r="U9" s="78">
        <v>7595</v>
      </c>
      <c r="V9" s="78">
        <v>7639</v>
      </c>
      <c r="W9" s="78">
        <v>13247</v>
      </c>
      <c r="X9" s="78">
        <v>35857</v>
      </c>
      <c r="Y9" s="78">
        <v>10965</v>
      </c>
      <c r="Z9" s="78">
        <v>6075</v>
      </c>
      <c r="AA9" s="78">
        <v>7128</v>
      </c>
      <c r="AB9" s="78">
        <v>11615</v>
      </c>
      <c r="AC9" s="78">
        <v>33196</v>
      </c>
      <c r="AD9" s="78">
        <v>10146</v>
      </c>
      <c r="AE9" s="78">
        <v>5701</v>
      </c>
      <c r="AF9" s="78">
        <v>6369</v>
      </c>
      <c r="AG9" s="78">
        <v>10980</v>
      </c>
      <c r="AP9" s="3"/>
    </row>
    <row r="10" spans="2:42" ht="13.5">
      <c r="B10" s="38" t="s">
        <v>69</v>
      </c>
      <c r="C10" s="157">
        <v>-11458</v>
      </c>
      <c r="D10" s="44">
        <v>-14777</v>
      </c>
      <c r="E10" s="157">
        <v>-2764</v>
      </c>
      <c r="F10" s="44">
        <v>-4846</v>
      </c>
      <c r="G10" s="99">
        <f t="shared" si="0"/>
        <v>-0.22460580632063343</v>
      </c>
      <c r="H10" s="44">
        <f t="shared" si="1"/>
        <v>3319</v>
      </c>
      <c r="I10" s="99">
        <f t="shared" si="2"/>
        <v>-0.42963268675196037</v>
      </c>
      <c r="J10" s="44">
        <f aca="true" t="shared" si="3" ref="J10:J27">E10-F10</f>
        <v>2082</v>
      </c>
      <c r="K10" s="44"/>
      <c r="L10" s="157">
        <v>-2764</v>
      </c>
      <c r="M10" s="44">
        <v>-8694</v>
      </c>
      <c r="N10" s="44">
        <v>-26686</v>
      </c>
      <c r="O10" s="44">
        <v>-7810</v>
      </c>
      <c r="P10" s="44">
        <v>-4099</v>
      </c>
      <c r="Q10" s="157">
        <v>-4846</v>
      </c>
      <c r="R10" s="44">
        <v>-9931</v>
      </c>
      <c r="S10" s="44">
        <v>-24941</v>
      </c>
      <c r="T10" s="44">
        <v>-8531</v>
      </c>
      <c r="U10" s="44">
        <v>-4129</v>
      </c>
      <c r="V10" s="44">
        <v>-4066</v>
      </c>
      <c r="W10" s="44">
        <v>-8215</v>
      </c>
      <c r="X10" s="44">
        <v>-20127</v>
      </c>
      <c r="Y10" s="44">
        <v>-6512</v>
      </c>
      <c r="Z10" s="44">
        <v>-3073</v>
      </c>
      <c r="AA10" s="44">
        <v>-3793</v>
      </c>
      <c r="AB10" s="44">
        <v>-6749</v>
      </c>
      <c r="AC10" s="44">
        <v>-18320</v>
      </c>
      <c r="AD10" s="44">
        <v>-5447</v>
      </c>
      <c r="AE10" s="44">
        <v>-2754</v>
      </c>
      <c r="AF10" s="44">
        <v>-3126</v>
      </c>
      <c r="AG10" s="44">
        <v>-6993</v>
      </c>
      <c r="AP10" s="3"/>
    </row>
    <row r="11" spans="2:42" ht="13.5">
      <c r="B11" s="38" t="s">
        <v>308</v>
      </c>
      <c r="C11" s="157">
        <v>4915</v>
      </c>
      <c r="D11" s="44">
        <v>0</v>
      </c>
      <c r="E11" s="157">
        <v>4915</v>
      </c>
      <c r="F11" s="44">
        <v>0</v>
      </c>
      <c r="G11" s="99"/>
      <c r="H11" s="44">
        <f t="shared" si="1"/>
        <v>4915</v>
      </c>
      <c r="I11" s="99"/>
      <c r="J11" s="44">
        <f t="shared" si="3"/>
        <v>4915</v>
      </c>
      <c r="K11" s="44"/>
      <c r="L11" s="157">
        <v>4915</v>
      </c>
      <c r="M11" s="44">
        <v>0</v>
      </c>
      <c r="N11" s="44">
        <v>0</v>
      </c>
      <c r="O11" s="44">
        <v>0</v>
      </c>
      <c r="P11" s="44">
        <v>0</v>
      </c>
      <c r="Q11" s="157">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P11" s="3"/>
    </row>
    <row r="12" spans="2:42" ht="13.5">
      <c r="B12" s="38" t="s">
        <v>70</v>
      </c>
      <c r="C12" s="157">
        <v>-1549</v>
      </c>
      <c r="D12" s="44">
        <v>-1427</v>
      </c>
      <c r="E12" s="157">
        <v>-671</v>
      </c>
      <c r="F12" s="44">
        <v>-628</v>
      </c>
      <c r="G12" s="99">
        <f t="shared" si="0"/>
        <v>0.08549404344779257</v>
      </c>
      <c r="H12" s="44">
        <f t="shared" si="1"/>
        <v>-122</v>
      </c>
      <c r="I12" s="99">
        <f t="shared" si="2"/>
        <v>0.06847133757961783</v>
      </c>
      <c r="J12" s="44">
        <f>E12-F12</f>
        <v>-43</v>
      </c>
      <c r="K12" s="44"/>
      <c r="L12" s="157">
        <v>-671</v>
      </c>
      <c r="M12" s="44">
        <v>-878</v>
      </c>
      <c r="N12" s="44">
        <v>-2977</v>
      </c>
      <c r="O12" s="44">
        <v>-935</v>
      </c>
      <c r="P12" s="44">
        <v>-615</v>
      </c>
      <c r="Q12" s="157">
        <v>-628</v>
      </c>
      <c r="R12" s="44">
        <v>-799</v>
      </c>
      <c r="S12" s="44">
        <v>-2519</v>
      </c>
      <c r="T12" s="44">
        <v>-751</v>
      </c>
      <c r="U12" s="44">
        <v>-430</v>
      </c>
      <c r="V12" s="44">
        <v>-545</v>
      </c>
      <c r="W12" s="44">
        <v>-793</v>
      </c>
      <c r="X12" s="44">
        <v>-2586</v>
      </c>
      <c r="Y12" s="44">
        <v>-882</v>
      </c>
      <c r="Z12" s="44">
        <v>-527</v>
      </c>
      <c r="AA12" s="44">
        <v>-534</v>
      </c>
      <c r="AB12" s="44">
        <v>-643</v>
      </c>
      <c r="AC12" s="44">
        <v>-2427</v>
      </c>
      <c r="AD12" s="44">
        <v>-763</v>
      </c>
      <c r="AE12" s="44">
        <v>-527</v>
      </c>
      <c r="AF12" s="44">
        <v>-494</v>
      </c>
      <c r="AG12" s="44">
        <v>-643</v>
      </c>
      <c r="AP12" s="3"/>
    </row>
    <row r="13" spans="2:42" ht="13.5">
      <c r="B13" s="38" t="s">
        <v>71</v>
      </c>
      <c r="C13" s="157">
        <v>-1601</v>
      </c>
      <c r="D13" s="44">
        <v>-1547</v>
      </c>
      <c r="E13" s="157">
        <v>-801</v>
      </c>
      <c r="F13" s="44">
        <v>-834</v>
      </c>
      <c r="G13" s="99">
        <f t="shared" si="0"/>
        <v>0.03490627020038785</v>
      </c>
      <c r="H13" s="44">
        <f t="shared" si="1"/>
        <v>-54</v>
      </c>
      <c r="I13" s="99">
        <f t="shared" si="2"/>
        <v>-0.039568345323741004</v>
      </c>
      <c r="J13" s="44">
        <f t="shared" si="3"/>
        <v>33</v>
      </c>
      <c r="K13" s="44"/>
      <c r="L13" s="157">
        <v>-801</v>
      </c>
      <c r="M13" s="44">
        <v>-800</v>
      </c>
      <c r="N13" s="44">
        <v>-3168</v>
      </c>
      <c r="O13" s="44">
        <v>-924</v>
      </c>
      <c r="P13" s="44">
        <v>-697</v>
      </c>
      <c r="Q13" s="157">
        <v>-834</v>
      </c>
      <c r="R13" s="44">
        <v>-713</v>
      </c>
      <c r="S13" s="44">
        <v>-2871</v>
      </c>
      <c r="T13" s="44">
        <v>-852</v>
      </c>
      <c r="U13" s="44">
        <v>-626</v>
      </c>
      <c r="V13" s="44">
        <v>-723</v>
      </c>
      <c r="W13" s="44">
        <v>-669</v>
      </c>
      <c r="X13" s="44">
        <v>-2696</v>
      </c>
      <c r="Y13" s="44">
        <v>-794</v>
      </c>
      <c r="Z13" s="44">
        <v>-590</v>
      </c>
      <c r="AA13" s="44">
        <v>-672</v>
      </c>
      <c r="AB13" s="44">
        <v>-640</v>
      </c>
      <c r="AC13" s="44">
        <v>-2573</v>
      </c>
      <c r="AD13" s="44">
        <v>-778</v>
      </c>
      <c r="AE13" s="44">
        <v>-611</v>
      </c>
      <c r="AF13" s="44">
        <v>-639</v>
      </c>
      <c r="AG13" s="44">
        <v>-545</v>
      </c>
      <c r="AH13" s="20"/>
      <c r="AI13" s="4"/>
      <c r="AJ13" s="4"/>
      <c r="AK13" s="4"/>
      <c r="AL13" s="4"/>
      <c r="AM13" s="21"/>
      <c r="AN13" s="3"/>
      <c r="AO13" s="3"/>
      <c r="AP13" s="3"/>
    </row>
    <row r="14" spans="2:42" ht="13.5">
      <c r="B14" s="38" t="s">
        <v>72</v>
      </c>
      <c r="C14" s="157">
        <v>-519</v>
      </c>
      <c r="D14" s="44">
        <v>-519</v>
      </c>
      <c r="E14" s="157">
        <v>-260</v>
      </c>
      <c r="F14" s="44">
        <v>-258</v>
      </c>
      <c r="G14" s="99">
        <f t="shared" si="0"/>
        <v>0</v>
      </c>
      <c r="H14" s="44">
        <f t="shared" si="1"/>
        <v>0</v>
      </c>
      <c r="I14" s="99">
        <f t="shared" si="2"/>
        <v>0.007751937984496124</v>
      </c>
      <c r="J14" s="44">
        <f t="shared" si="3"/>
        <v>-2</v>
      </c>
      <c r="K14" s="44"/>
      <c r="L14" s="157">
        <v>-260</v>
      </c>
      <c r="M14" s="44">
        <v>-259</v>
      </c>
      <c r="N14" s="44">
        <v>-1053</v>
      </c>
      <c r="O14" s="44">
        <v>-265</v>
      </c>
      <c r="P14" s="44">
        <v>-269</v>
      </c>
      <c r="Q14" s="157">
        <v>-258</v>
      </c>
      <c r="R14" s="44">
        <v>-261</v>
      </c>
      <c r="S14" s="44">
        <v>-1039</v>
      </c>
      <c r="T14" s="44">
        <v>-262</v>
      </c>
      <c r="U14" s="44">
        <v>-249</v>
      </c>
      <c r="V14" s="44">
        <v>-259</v>
      </c>
      <c r="W14" s="44">
        <v>-269</v>
      </c>
      <c r="X14" s="44">
        <v>-1144</v>
      </c>
      <c r="Y14" s="44">
        <v>-256</v>
      </c>
      <c r="Z14" s="44">
        <v>-283</v>
      </c>
      <c r="AA14" s="44">
        <v>-229.3</v>
      </c>
      <c r="AB14" s="44">
        <v>-260</v>
      </c>
      <c r="AC14" s="44">
        <v>-1106</v>
      </c>
      <c r="AD14" s="44">
        <v>-332</v>
      </c>
      <c r="AE14" s="44">
        <v>-264</v>
      </c>
      <c r="AF14" s="44">
        <v>-271</v>
      </c>
      <c r="AG14" s="44">
        <v>-239</v>
      </c>
      <c r="AO14" s="3"/>
      <c r="AP14" s="3"/>
    </row>
    <row r="15" spans="2:42" ht="13.5">
      <c r="B15" s="38" t="s">
        <v>73</v>
      </c>
      <c r="C15" s="157">
        <v>-859</v>
      </c>
      <c r="D15" s="44">
        <v>-849</v>
      </c>
      <c r="E15" s="157">
        <v>-440</v>
      </c>
      <c r="F15" s="44">
        <v>-441</v>
      </c>
      <c r="G15" s="99">
        <f t="shared" si="0"/>
        <v>0.011778563015312132</v>
      </c>
      <c r="H15" s="44">
        <f t="shared" si="1"/>
        <v>-10</v>
      </c>
      <c r="I15" s="99">
        <f t="shared" si="2"/>
        <v>-0.0022675736961451248</v>
      </c>
      <c r="J15" s="44">
        <f t="shared" si="3"/>
        <v>1</v>
      </c>
      <c r="K15" s="44"/>
      <c r="L15" s="157">
        <v>-440</v>
      </c>
      <c r="M15" s="44">
        <v>-419</v>
      </c>
      <c r="N15" s="44">
        <v>-1828</v>
      </c>
      <c r="O15" s="44">
        <v>-509</v>
      </c>
      <c r="P15" s="44">
        <v>-470</v>
      </c>
      <c r="Q15" s="157">
        <v>-441</v>
      </c>
      <c r="R15" s="44">
        <v>-408</v>
      </c>
      <c r="S15" s="44">
        <v>-1865</v>
      </c>
      <c r="T15" s="44">
        <v>-564</v>
      </c>
      <c r="U15" s="44">
        <v>-463</v>
      </c>
      <c r="V15" s="44">
        <v>-445</v>
      </c>
      <c r="W15" s="44">
        <v>-392</v>
      </c>
      <c r="X15" s="44">
        <v>-1749</v>
      </c>
      <c r="Y15" s="44">
        <v>-542</v>
      </c>
      <c r="Z15" s="44">
        <v>-426</v>
      </c>
      <c r="AA15" s="44">
        <v>-408</v>
      </c>
      <c r="AB15" s="44">
        <v>-358</v>
      </c>
      <c r="AC15" s="44">
        <v>-1412</v>
      </c>
      <c r="AD15" s="44">
        <v>-488</v>
      </c>
      <c r="AE15" s="44">
        <v>-375</v>
      </c>
      <c r="AF15" s="44">
        <v>-313</v>
      </c>
      <c r="AG15" s="44">
        <v>-236</v>
      </c>
      <c r="AO15" s="3"/>
      <c r="AP15" s="3"/>
    </row>
    <row r="16" spans="2:42" ht="13.5">
      <c r="B16" s="38" t="s">
        <v>74</v>
      </c>
      <c r="C16" s="157">
        <v>-640</v>
      </c>
      <c r="D16" s="44">
        <v>-545</v>
      </c>
      <c r="E16" s="157">
        <v>-66</v>
      </c>
      <c r="F16" s="44">
        <v>-45</v>
      </c>
      <c r="G16" s="99">
        <f t="shared" si="0"/>
        <v>0.1743119266055046</v>
      </c>
      <c r="H16" s="44">
        <f t="shared" si="1"/>
        <v>-95</v>
      </c>
      <c r="I16" s="99">
        <f t="shared" si="2"/>
        <v>0.4666666666666667</v>
      </c>
      <c r="J16" s="44">
        <f t="shared" si="3"/>
        <v>-21</v>
      </c>
      <c r="K16" s="44"/>
      <c r="L16" s="157">
        <v>-66</v>
      </c>
      <c r="M16" s="44">
        <v>-574</v>
      </c>
      <c r="N16" s="44">
        <v>-782</v>
      </c>
      <c r="O16" s="44">
        <v>-80</v>
      </c>
      <c r="P16" s="44">
        <v>-103</v>
      </c>
      <c r="Q16" s="157">
        <v>-45</v>
      </c>
      <c r="R16" s="44">
        <v>-500</v>
      </c>
      <c r="S16" s="44">
        <v>-819</v>
      </c>
      <c r="T16" s="44">
        <v>-112</v>
      </c>
      <c r="U16" s="44">
        <v>-109</v>
      </c>
      <c r="V16" s="44">
        <v>-41</v>
      </c>
      <c r="W16" s="44">
        <v>-557</v>
      </c>
      <c r="X16" s="44">
        <v>-793</v>
      </c>
      <c r="Y16" s="44">
        <v>-123</v>
      </c>
      <c r="Z16" s="44">
        <v>-103</v>
      </c>
      <c r="AA16" s="44">
        <v>-43</v>
      </c>
      <c r="AB16" s="44">
        <v>-524</v>
      </c>
      <c r="AC16" s="44">
        <v>-765</v>
      </c>
      <c r="AD16" s="44">
        <v>-132</v>
      </c>
      <c r="AE16" s="44">
        <v>-128</v>
      </c>
      <c r="AF16" s="44">
        <v>-56</v>
      </c>
      <c r="AG16" s="44">
        <v>-448</v>
      </c>
      <c r="AO16" s="3"/>
      <c r="AP16" s="3"/>
    </row>
    <row r="17" spans="2:42" ht="13.5">
      <c r="B17" s="38" t="s">
        <v>75</v>
      </c>
      <c r="C17" s="157">
        <v>459</v>
      </c>
      <c r="D17" s="44">
        <v>-17</v>
      </c>
      <c r="E17" s="157">
        <v>14</v>
      </c>
      <c r="F17" s="44">
        <v>-265</v>
      </c>
      <c r="G17" s="99">
        <f t="shared" si="0"/>
        <v>-28</v>
      </c>
      <c r="H17" s="44">
        <f t="shared" si="1"/>
        <v>476</v>
      </c>
      <c r="I17" s="99">
        <f t="shared" si="2"/>
        <v>-1.0528301886792453</v>
      </c>
      <c r="J17" s="44">
        <f t="shared" si="3"/>
        <v>279</v>
      </c>
      <c r="K17" s="44"/>
      <c r="L17" s="157">
        <v>14</v>
      </c>
      <c r="M17" s="44">
        <v>445</v>
      </c>
      <c r="N17" s="44">
        <v>-442</v>
      </c>
      <c r="O17" s="44">
        <v>-231</v>
      </c>
      <c r="P17" s="44">
        <v>-194</v>
      </c>
      <c r="Q17" s="157">
        <v>-265</v>
      </c>
      <c r="R17" s="231">
        <v>248</v>
      </c>
      <c r="S17" s="231">
        <v>-564</v>
      </c>
      <c r="T17" s="44">
        <v>-235</v>
      </c>
      <c r="U17" s="44">
        <v>-327</v>
      </c>
      <c r="V17" s="44">
        <v>-114</v>
      </c>
      <c r="W17" s="44">
        <v>112</v>
      </c>
      <c r="X17" s="44">
        <v>-342</v>
      </c>
      <c r="Y17" s="44">
        <v>-64</v>
      </c>
      <c r="Z17" s="44">
        <v>-200</v>
      </c>
      <c r="AA17" s="44">
        <v>-245</v>
      </c>
      <c r="AB17" s="44">
        <v>167</v>
      </c>
      <c r="AC17" s="44">
        <v>-332</v>
      </c>
      <c r="AD17" s="44">
        <v>-484</v>
      </c>
      <c r="AE17" s="44">
        <v>-68</v>
      </c>
      <c r="AF17" s="44">
        <v>-132</v>
      </c>
      <c r="AG17" s="44">
        <v>351</v>
      </c>
      <c r="AO17" s="3"/>
      <c r="AP17" s="3"/>
    </row>
    <row r="18" spans="2:42" ht="13.5">
      <c r="B18" s="38" t="s">
        <v>76</v>
      </c>
      <c r="C18" s="157">
        <v>498</v>
      </c>
      <c r="D18" s="44">
        <v>483</v>
      </c>
      <c r="E18" s="157">
        <v>223</v>
      </c>
      <c r="F18" s="44">
        <v>246</v>
      </c>
      <c r="G18" s="99">
        <f t="shared" si="0"/>
        <v>0.031055900621118012</v>
      </c>
      <c r="H18" s="44">
        <f t="shared" si="1"/>
        <v>15</v>
      </c>
      <c r="I18" s="99">
        <f t="shared" si="2"/>
        <v>-0.09349593495934959</v>
      </c>
      <c r="J18" s="44">
        <f t="shared" si="3"/>
        <v>-23</v>
      </c>
      <c r="K18" s="44"/>
      <c r="L18" s="157">
        <v>223</v>
      </c>
      <c r="M18" s="44">
        <v>275</v>
      </c>
      <c r="N18" s="44">
        <v>1076</v>
      </c>
      <c r="O18" s="44">
        <v>330</v>
      </c>
      <c r="P18" s="44">
        <v>263</v>
      </c>
      <c r="Q18" s="157">
        <v>246</v>
      </c>
      <c r="R18" s="231">
        <v>237</v>
      </c>
      <c r="S18" s="231">
        <v>962</v>
      </c>
      <c r="T18" s="44">
        <v>275</v>
      </c>
      <c r="U18" s="44">
        <v>233</v>
      </c>
      <c r="V18" s="44">
        <v>240</v>
      </c>
      <c r="W18" s="44">
        <v>214</v>
      </c>
      <c r="X18" s="44">
        <v>992</v>
      </c>
      <c r="Y18" s="44">
        <v>385</v>
      </c>
      <c r="Z18" s="44">
        <v>219</v>
      </c>
      <c r="AA18" s="44">
        <v>229</v>
      </c>
      <c r="AB18" s="44">
        <v>159</v>
      </c>
      <c r="AC18" s="44">
        <v>868</v>
      </c>
      <c r="AD18" s="44">
        <v>342</v>
      </c>
      <c r="AE18" s="44">
        <v>202</v>
      </c>
      <c r="AF18" s="44">
        <v>161</v>
      </c>
      <c r="AG18" s="44">
        <v>163</v>
      </c>
      <c r="AO18" s="3"/>
      <c r="AP18" s="3"/>
    </row>
    <row r="19" spans="2:42" ht="12.75" customHeight="1">
      <c r="B19" s="39" t="s">
        <v>77</v>
      </c>
      <c r="C19" s="157">
        <v>-932</v>
      </c>
      <c r="D19" s="44">
        <v>-246</v>
      </c>
      <c r="E19" s="157">
        <v>-158</v>
      </c>
      <c r="F19" s="44">
        <v>-251</v>
      </c>
      <c r="G19" s="99">
        <f t="shared" si="0"/>
        <v>2.7886178861788617</v>
      </c>
      <c r="H19" s="44">
        <f t="shared" si="1"/>
        <v>-686</v>
      </c>
      <c r="I19" s="99">
        <f t="shared" si="2"/>
        <v>-0.3705179282868526</v>
      </c>
      <c r="J19" s="44">
        <f t="shared" si="3"/>
        <v>93</v>
      </c>
      <c r="K19" s="44"/>
      <c r="L19" s="157">
        <v>-158</v>
      </c>
      <c r="M19" s="44">
        <v>-774</v>
      </c>
      <c r="N19" s="44">
        <v>-659</v>
      </c>
      <c r="O19" s="44">
        <v>-371</v>
      </c>
      <c r="P19" s="44">
        <v>-42</v>
      </c>
      <c r="Q19" s="157">
        <v>-251</v>
      </c>
      <c r="R19" s="44">
        <v>5</v>
      </c>
      <c r="S19" s="44">
        <v>-463</v>
      </c>
      <c r="T19" s="44">
        <v>-374</v>
      </c>
      <c r="U19" s="44">
        <v>-26</v>
      </c>
      <c r="V19" s="44">
        <v>-60</v>
      </c>
      <c r="W19" s="44">
        <v>-4</v>
      </c>
      <c r="X19" s="44">
        <v>-833</v>
      </c>
      <c r="Y19" s="44">
        <v>-797</v>
      </c>
      <c r="Z19" s="44">
        <v>-13</v>
      </c>
      <c r="AA19" s="44">
        <v>-25</v>
      </c>
      <c r="AB19" s="44">
        <v>2</v>
      </c>
      <c r="AC19" s="44">
        <v>-1155</v>
      </c>
      <c r="AD19" s="44">
        <v>-359</v>
      </c>
      <c r="AE19" s="44">
        <v>-38</v>
      </c>
      <c r="AF19" s="44">
        <v>-762</v>
      </c>
      <c r="AG19" s="44">
        <v>3</v>
      </c>
      <c r="AO19" s="3"/>
      <c r="AP19" s="3"/>
    </row>
    <row r="20" spans="2:42" ht="14.25" thickBot="1">
      <c r="B20" s="75" t="s">
        <v>78</v>
      </c>
      <c r="C20" s="76">
        <v>9352</v>
      </c>
      <c r="D20" s="78">
        <v>3180</v>
      </c>
      <c r="E20" s="76">
        <v>7274</v>
      </c>
      <c r="F20" s="78">
        <v>962</v>
      </c>
      <c r="G20" s="232">
        <f t="shared" si="0"/>
        <v>1.940880503144654</v>
      </c>
      <c r="H20" s="78">
        <f t="shared" si="1"/>
        <v>6172</v>
      </c>
      <c r="I20" s="232">
        <f t="shared" si="2"/>
        <v>6.5613305613305615</v>
      </c>
      <c r="J20" s="78">
        <f t="shared" si="3"/>
        <v>6312</v>
      </c>
      <c r="K20" s="79"/>
      <c r="L20" s="76">
        <v>7274</v>
      </c>
      <c r="M20" s="78">
        <v>2078</v>
      </c>
      <c r="N20" s="78">
        <v>5504</v>
      </c>
      <c r="O20" s="78">
        <v>1575</v>
      </c>
      <c r="P20" s="78">
        <v>803</v>
      </c>
      <c r="Q20" s="76">
        <v>962</v>
      </c>
      <c r="R20" s="78">
        <v>2218</v>
      </c>
      <c r="S20" s="78">
        <v>7115</v>
      </c>
      <c r="T20" s="78">
        <v>1347</v>
      </c>
      <c r="U20" s="78">
        <v>1469</v>
      </c>
      <c r="V20" s="78">
        <v>1626</v>
      </c>
      <c r="W20" s="78">
        <v>2674</v>
      </c>
      <c r="X20" s="78">
        <v>6579</v>
      </c>
      <c r="Y20" s="78">
        <v>1323</v>
      </c>
      <c r="Z20" s="78">
        <v>1079</v>
      </c>
      <c r="AA20" s="78">
        <v>1408</v>
      </c>
      <c r="AB20" s="78">
        <v>2769</v>
      </c>
      <c r="AC20" s="78">
        <v>5974</v>
      </c>
      <c r="AD20" s="78">
        <v>1705</v>
      </c>
      <c r="AE20" s="78">
        <v>1138</v>
      </c>
      <c r="AF20" s="78">
        <v>737</v>
      </c>
      <c r="AG20" s="78">
        <v>2393</v>
      </c>
      <c r="AO20" s="3"/>
      <c r="AP20" s="3"/>
    </row>
    <row r="21" spans="2:42" ht="13.5">
      <c r="B21" s="36" t="s">
        <v>79</v>
      </c>
      <c r="C21" s="41">
        <v>-1696</v>
      </c>
      <c r="D21" s="44">
        <v>-1466</v>
      </c>
      <c r="E21" s="41">
        <v>-825</v>
      </c>
      <c r="F21" s="44">
        <v>-677</v>
      </c>
      <c r="G21" s="99">
        <f t="shared" si="0"/>
        <v>0.15688949522510232</v>
      </c>
      <c r="H21" s="44">
        <f t="shared" si="1"/>
        <v>-230</v>
      </c>
      <c r="I21" s="99">
        <f t="shared" si="2"/>
        <v>0.21861152141802068</v>
      </c>
      <c r="J21" s="44">
        <f t="shared" si="3"/>
        <v>-148</v>
      </c>
      <c r="K21" s="44"/>
      <c r="L21" s="41">
        <v>-825</v>
      </c>
      <c r="M21" s="44">
        <v>-871</v>
      </c>
      <c r="N21" s="44">
        <v>-3056</v>
      </c>
      <c r="O21" s="44">
        <v>-943</v>
      </c>
      <c r="P21" s="44">
        <v>-662</v>
      </c>
      <c r="Q21" s="41">
        <v>-677</v>
      </c>
      <c r="R21" s="44">
        <v>-789</v>
      </c>
      <c r="S21" s="44">
        <v>-2720</v>
      </c>
      <c r="T21" s="44">
        <v>-751</v>
      </c>
      <c r="U21" s="44">
        <v>-653</v>
      </c>
      <c r="V21" s="44">
        <v>-657</v>
      </c>
      <c r="W21" s="44">
        <v>-669</v>
      </c>
      <c r="X21" s="44">
        <v>-2669</v>
      </c>
      <c r="Y21" s="44">
        <v>-673</v>
      </c>
      <c r="Z21" s="44">
        <v>-661</v>
      </c>
      <c r="AA21" s="44">
        <v>-640</v>
      </c>
      <c r="AB21" s="44">
        <v>-695</v>
      </c>
      <c r="AC21" s="44">
        <v>-2614</v>
      </c>
      <c r="AD21" s="44">
        <v>-658</v>
      </c>
      <c r="AE21" s="44">
        <v>-619</v>
      </c>
      <c r="AF21" s="44">
        <v>-665</v>
      </c>
      <c r="AG21" s="44">
        <v>-672</v>
      </c>
      <c r="AO21" s="3"/>
      <c r="AP21" s="3"/>
    </row>
    <row r="22" spans="2:42" ht="14.25" thickBot="1">
      <c r="B22" s="75" t="s">
        <v>80</v>
      </c>
      <c r="C22" s="76">
        <v>7656</v>
      </c>
      <c r="D22" s="78">
        <v>1714</v>
      </c>
      <c r="E22" s="76">
        <v>6449</v>
      </c>
      <c r="F22" s="78">
        <v>285</v>
      </c>
      <c r="G22" s="232">
        <f t="shared" si="0"/>
        <v>3.4667444574095683</v>
      </c>
      <c r="H22" s="78">
        <f t="shared" si="1"/>
        <v>5942</v>
      </c>
      <c r="I22" s="232">
        <f t="shared" si="2"/>
        <v>21.628070175438598</v>
      </c>
      <c r="J22" s="78">
        <f t="shared" si="3"/>
        <v>6164</v>
      </c>
      <c r="K22" s="79"/>
      <c r="L22" s="76">
        <v>6449</v>
      </c>
      <c r="M22" s="78">
        <v>1207</v>
      </c>
      <c r="N22" s="78">
        <v>2448</v>
      </c>
      <c r="O22" s="78">
        <v>632</v>
      </c>
      <c r="P22" s="78">
        <v>141</v>
      </c>
      <c r="Q22" s="76">
        <v>285</v>
      </c>
      <c r="R22" s="78">
        <v>1429</v>
      </c>
      <c r="S22" s="78">
        <v>4395</v>
      </c>
      <c r="T22" s="78">
        <v>596</v>
      </c>
      <c r="U22" s="78">
        <v>826</v>
      </c>
      <c r="V22" s="78">
        <v>969</v>
      </c>
      <c r="W22" s="78">
        <v>2005</v>
      </c>
      <c r="X22" s="78">
        <v>3910</v>
      </c>
      <c r="Y22" s="78">
        <v>650</v>
      </c>
      <c r="Z22" s="78">
        <v>418</v>
      </c>
      <c r="AA22" s="78">
        <v>768</v>
      </c>
      <c r="AB22" s="78">
        <v>2074</v>
      </c>
      <c r="AC22" s="78">
        <v>3360</v>
      </c>
      <c r="AD22" s="78">
        <v>1047</v>
      </c>
      <c r="AE22" s="78">
        <v>519</v>
      </c>
      <c r="AF22" s="78">
        <v>72</v>
      </c>
      <c r="AG22" s="78">
        <v>1721</v>
      </c>
      <c r="AO22" s="3"/>
      <c r="AP22" s="3"/>
    </row>
    <row r="23" spans="2:42" ht="13.5">
      <c r="B23" s="40" t="s">
        <v>81</v>
      </c>
      <c r="C23" s="41">
        <v>-121</v>
      </c>
      <c r="D23" s="44">
        <v>13</v>
      </c>
      <c r="E23" s="41">
        <v>149</v>
      </c>
      <c r="F23" s="44">
        <v>7</v>
      </c>
      <c r="G23" s="99">
        <f t="shared" si="0"/>
        <v>-10.307692307692308</v>
      </c>
      <c r="H23" s="44">
        <f t="shared" si="1"/>
        <v>-134</v>
      </c>
      <c r="I23" s="99">
        <f t="shared" si="2"/>
        <v>20.285714285714285</v>
      </c>
      <c r="J23" s="44">
        <f t="shared" si="3"/>
        <v>142</v>
      </c>
      <c r="K23" s="44"/>
      <c r="L23" s="41">
        <v>149</v>
      </c>
      <c r="M23" s="44">
        <v>-270</v>
      </c>
      <c r="N23" s="44">
        <v>-54</v>
      </c>
      <c r="O23" s="44">
        <v>-17</v>
      </c>
      <c r="P23" s="44">
        <v>-68</v>
      </c>
      <c r="Q23" s="41">
        <v>7</v>
      </c>
      <c r="R23" s="44">
        <v>6</v>
      </c>
      <c r="S23" s="44">
        <v>-4</v>
      </c>
      <c r="T23" s="44">
        <v>-14</v>
      </c>
      <c r="U23" s="44">
        <v>-41</v>
      </c>
      <c r="V23" s="44">
        <v>11</v>
      </c>
      <c r="W23" s="44">
        <v>40</v>
      </c>
      <c r="X23" s="44">
        <v>-16</v>
      </c>
      <c r="Y23" s="44">
        <v>-47</v>
      </c>
      <c r="Z23" s="44">
        <v>22</v>
      </c>
      <c r="AA23" s="44">
        <v>-10</v>
      </c>
      <c r="AB23" s="44">
        <v>19</v>
      </c>
      <c r="AC23" s="44">
        <v>-76</v>
      </c>
      <c r="AD23" s="44">
        <v>-63</v>
      </c>
      <c r="AE23" s="44">
        <v>7</v>
      </c>
      <c r="AF23" s="44">
        <v>-67</v>
      </c>
      <c r="AG23" s="44">
        <v>48</v>
      </c>
      <c r="AO23" s="3"/>
      <c r="AP23" s="3"/>
    </row>
    <row r="24" spans="2:42" ht="12.75" customHeight="1">
      <c r="B24" s="39" t="s">
        <v>82</v>
      </c>
      <c r="C24" s="41">
        <v>-208</v>
      </c>
      <c r="D24" s="44">
        <v>26</v>
      </c>
      <c r="E24" s="41">
        <v>-217</v>
      </c>
      <c r="F24" s="44">
        <v>14</v>
      </c>
      <c r="G24" s="99">
        <f t="shared" si="0"/>
        <v>-9</v>
      </c>
      <c r="H24" s="46">
        <f t="shared" si="1"/>
        <v>-234</v>
      </c>
      <c r="I24" s="99">
        <f t="shared" si="2"/>
        <v>-16.5</v>
      </c>
      <c r="J24" s="46">
        <f t="shared" si="3"/>
        <v>-231</v>
      </c>
      <c r="K24" s="46"/>
      <c r="L24" s="41">
        <v>-217</v>
      </c>
      <c r="M24" s="44">
        <v>9</v>
      </c>
      <c r="N24" s="44">
        <v>-235</v>
      </c>
      <c r="O24" s="44">
        <v>-270</v>
      </c>
      <c r="P24" s="44">
        <v>9</v>
      </c>
      <c r="Q24" s="41">
        <v>14</v>
      </c>
      <c r="R24" s="44">
        <v>12</v>
      </c>
      <c r="S24" s="44">
        <v>111</v>
      </c>
      <c r="T24" s="44">
        <v>34</v>
      </c>
      <c r="U24" s="44">
        <v>15</v>
      </c>
      <c r="V24" s="44">
        <v>27</v>
      </c>
      <c r="W24" s="44">
        <v>35</v>
      </c>
      <c r="X24" s="44">
        <v>28</v>
      </c>
      <c r="Y24" s="44">
        <v>7</v>
      </c>
      <c r="Z24" s="44">
        <v>13</v>
      </c>
      <c r="AA24" s="44">
        <v>-4</v>
      </c>
      <c r="AB24" s="44">
        <v>12</v>
      </c>
      <c r="AC24" s="44">
        <v>-74</v>
      </c>
      <c r="AD24" s="44">
        <v>-14</v>
      </c>
      <c r="AE24" s="44">
        <v>-19</v>
      </c>
      <c r="AF24" s="44">
        <v>-41</v>
      </c>
      <c r="AG24" s="44" t="s">
        <v>44</v>
      </c>
      <c r="AO24" s="3"/>
      <c r="AP24" s="3"/>
    </row>
    <row r="25" spans="2:42" ht="14.25" thickBot="1">
      <c r="B25" s="75" t="s">
        <v>83</v>
      </c>
      <c r="C25" s="76">
        <v>7327</v>
      </c>
      <c r="D25" s="78">
        <v>1753</v>
      </c>
      <c r="E25" s="76">
        <v>6381</v>
      </c>
      <c r="F25" s="78">
        <v>306</v>
      </c>
      <c r="G25" s="232">
        <f t="shared" si="0"/>
        <v>3.17969195664575</v>
      </c>
      <c r="H25" s="78">
        <f t="shared" si="1"/>
        <v>5574</v>
      </c>
      <c r="I25" s="232">
        <f t="shared" si="2"/>
        <v>19.852941176470587</v>
      </c>
      <c r="J25" s="78">
        <f t="shared" si="3"/>
        <v>6075</v>
      </c>
      <c r="K25" s="79"/>
      <c r="L25" s="76">
        <v>6381</v>
      </c>
      <c r="M25" s="78">
        <v>946</v>
      </c>
      <c r="N25" s="78">
        <v>2159</v>
      </c>
      <c r="O25" s="78">
        <v>345</v>
      </c>
      <c r="P25" s="78">
        <v>82</v>
      </c>
      <c r="Q25" s="76">
        <v>306</v>
      </c>
      <c r="R25" s="78">
        <v>1447</v>
      </c>
      <c r="S25" s="78">
        <v>4502</v>
      </c>
      <c r="T25" s="78">
        <v>616</v>
      </c>
      <c r="U25" s="78">
        <v>800</v>
      </c>
      <c r="V25" s="78">
        <v>1007</v>
      </c>
      <c r="W25" s="78">
        <v>2080</v>
      </c>
      <c r="X25" s="78">
        <v>3922</v>
      </c>
      <c r="Y25" s="78">
        <v>610</v>
      </c>
      <c r="Z25" s="78">
        <v>453</v>
      </c>
      <c r="AA25" s="78">
        <v>754</v>
      </c>
      <c r="AB25" s="78">
        <v>2105</v>
      </c>
      <c r="AC25" s="78">
        <v>3210</v>
      </c>
      <c r="AD25" s="78">
        <v>970</v>
      </c>
      <c r="AE25" s="78">
        <v>507</v>
      </c>
      <c r="AF25" s="78">
        <v>-36</v>
      </c>
      <c r="AG25" s="78">
        <v>1769</v>
      </c>
      <c r="AO25" s="3"/>
      <c r="AP25" s="3"/>
    </row>
    <row r="26" spans="2:42" ht="13.5">
      <c r="B26" s="36" t="s">
        <v>84</v>
      </c>
      <c r="C26" s="41">
        <v>-1407</v>
      </c>
      <c r="D26" s="44">
        <v>-421</v>
      </c>
      <c r="E26" s="41">
        <v>-1240</v>
      </c>
      <c r="F26" s="44">
        <v>-74</v>
      </c>
      <c r="G26" s="99">
        <f t="shared" si="0"/>
        <v>2.342042755344418</v>
      </c>
      <c r="H26" s="44">
        <f t="shared" si="1"/>
        <v>-986</v>
      </c>
      <c r="I26" s="99">
        <f t="shared" si="2"/>
        <v>15.756756756756756</v>
      </c>
      <c r="J26" s="44">
        <f t="shared" si="3"/>
        <v>-1166</v>
      </c>
      <c r="K26" s="44"/>
      <c r="L26" s="41">
        <v>-1240</v>
      </c>
      <c r="M26" s="44">
        <v>-167</v>
      </c>
      <c r="N26" s="44">
        <v>-788</v>
      </c>
      <c r="O26" s="44">
        <v>-315</v>
      </c>
      <c r="P26" s="44">
        <v>-52</v>
      </c>
      <c r="Q26" s="41">
        <v>-74</v>
      </c>
      <c r="R26" s="44">
        <v>-347</v>
      </c>
      <c r="S26" s="44">
        <v>-1293</v>
      </c>
      <c r="T26" s="44">
        <v>-228</v>
      </c>
      <c r="U26" s="44">
        <v>-248</v>
      </c>
      <c r="V26" s="44">
        <v>-303</v>
      </c>
      <c r="W26" s="44">
        <v>-514</v>
      </c>
      <c r="X26" s="44">
        <v>-1001</v>
      </c>
      <c r="Y26" s="44">
        <v>-153</v>
      </c>
      <c r="Z26" s="44">
        <v>-86</v>
      </c>
      <c r="AA26" s="44">
        <v>-255</v>
      </c>
      <c r="AB26" s="44">
        <v>-506</v>
      </c>
      <c r="AC26" s="44">
        <v>-861</v>
      </c>
      <c r="AD26" s="44">
        <v>-249</v>
      </c>
      <c r="AE26" s="44">
        <v>-150</v>
      </c>
      <c r="AF26" s="44">
        <v>-79</v>
      </c>
      <c r="AG26" s="44">
        <v>-383</v>
      </c>
      <c r="AO26" s="3"/>
      <c r="AP26" s="3"/>
    </row>
    <row r="27" spans="2:42" ht="14.25" thickBot="1">
      <c r="B27" s="75" t="s">
        <v>85</v>
      </c>
      <c r="C27" s="76">
        <v>5920</v>
      </c>
      <c r="D27" s="78">
        <v>1332</v>
      </c>
      <c r="E27" s="76">
        <v>5141</v>
      </c>
      <c r="F27" s="78">
        <v>232</v>
      </c>
      <c r="G27" s="232">
        <f t="shared" si="0"/>
        <v>3.4444444444444446</v>
      </c>
      <c r="H27" s="78">
        <f t="shared" si="1"/>
        <v>4588</v>
      </c>
      <c r="I27" s="232">
        <f t="shared" si="2"/>
        <v>21.15948275862069</v>
      </c>
      <c r="J27" s="78">
        <f t="shared" si="3"/>
        <v>4909</v>
      </c>
      <c r="K27" s="79"/>
      <c r="L27" s="76">
        <v>5141</v>
      </c>
      <c r="M27" s="78">
        <v>779</v>
      </c>
      <c r="N27" s="78">
        <v>1371</v>
      </c>
      <c r="O27" s="78">
        <v>30</v>
      </c>
      <c r="P27" s="78">
        <v>30</v>
      </c>
      <c r="Q27" s="76">
        <v>232</v>
      </c>
      <c r="R27" s="78">
        <v>1100</v>
      </c>
      <c r="S27" s="78">
        <v>3209</v>
      </c>
      <c r="T27" s="78">
        <v>388</v>
      </c>
      <c r="U27" s="78">
        <v>552</v>
      </c>
      <c r="V27" s="78">
        <v>704</v>
      </c>
      <c r="W27" s="78">
        <v>1566</v>
      </c>
      <c r="X27" s="78">
        <v>2921</v>
      </c>
      <c r="Y27" s="78">
        <v>457</v>
      </c>
      <c r="Z27" s="78">
        <v>367</v>
      </c>
      <c r="AA27" s="78">
        <v>499</v>
      </c>
      <c r="AB27" s="78">
        <v>1599</v>
      </c>
      <c r="AC27" s="78">
        <v>2349</v>
      </c>
      <c r="AD27" s="78">
        <v>721</v>
      </c>
      <c r="AE27" s="78">
        <v>357</v>
      </c>
      <c r="AF27" s="78">
        <v>-115</v>
      </c>
      <c r="AG27" s="78">
        <v>1386</v>
      </c>
      <c r="AH27" s="3"/>
      <c r="AI27" s="3"/>
      <c r="AJ27" s="3"/>
      <c r="AK27" s="3"/>
      <c r="AL27" s="3"/>
      <c r="AN27" s="3"/>
      <c r="AO27" s="3"/>
      <c r="AP27" s="3"/>
    </row>
    <row r="28" spans="2:42" ht="13.5">
      <c r="B28" s="81"/>
      <c r="C28" s="45"/>
      <c r="D28" s="170"/>
      <c r="E28" s="156"/>
      <c r="F28" s="79"/>
      <c r="G28" s="79"/>
      <c r="H28" s="79"/>
      <c r="I28" s="79"/>
      <c r="J28" s="79"/>
      <c r="K28" s="79"/>
      <c r="L28" s="79"/>
      <c r="M28" s="79"/>
      <c r="N28" s="79"/>
      <c r="O28" s="45"/>
      <c r="P28" s="45"/>
      <c r="Q28" s="45"/>
      <c r="R28" s="79"/>
      <c r="S28" s="79"/>
      <c r="T28" s="79"/>
      <c r="U28" s="79"/>
      <c r="V28" s="79"/>
      <c r="W28" s="79"/>
      <c r="X28" s="3"/>
      <c r="AD28" s="3"/>
      <c r="AE28" s="3"/>
      <c r="AF28" s="3"/>
      <c r="AG28" s="3"/>
      <c r="AH28" s="3"/>
      <c r="AI28" s="3"/>
      <c r="AJ28" s="3"/>
      <c r="AK28" s="3"/>
      <c r="AL28" s="3"/>
      <c r="AN28" s="3"/>
      <c r="AO28" s="3"/>
      <c r="AP28" s="3"/>
    </row>
    <row r="29" spans="3:30" s="109" customFormat="1" ht="13.5">
      <c r="C29" s="45"/>
      <c r="D29" s="161"/>
      <c r="E29" s="45"/>
      <c r="F29" s="45"/>
      <c r="G29" s="45"/>
      <c r="H29" s="45"/>
      <c r="I29" s="45"/>
      <c r="J29" s="45"/>
      <c r="K29" s="45"/>
      <c r="L29" s="48"/>
      <c r="M29" s="48"/>
      <c r="N29" s="45"/>
      <c r="O29" s="1"/>
      <c r="P29" s="1"/>
      <c r="Q29" s="1"/>
      <c r="R29" s="1"/>
      <c r="S29" s="1"/>
      <c r="T29" s="1"/>
      <c r="U29" s="1"/>
      <c r="V29" s="1"/>
      <c r="W29" s="1"/>
      <c r="X29" s="1"/>
      <c r="Y29" s="1"/>
      <c r="Z29" s="1"/>
      <c r="AA29" s="1"/>
      <c r="AB29" s="1"/>
      <c r="AC29" s="1"/>
      <c r="AD29" s="1"/>
    </row>
    <row r="30" spans="2:21" ht="15">
      <c r="B30" s="155" t="s">
        <v>302</v>
      </c>
      <c r="C30" s="2"/>
      <c r="D30" s="161"/>
      <c r="U30" s="73"/>
    </row>
    <row r="31" spans="3:4" ht="13.5">
      <c r="C31" s="2"/>
      <c r="D31" s="161"/>
    </row>
    <row r="32" spans="2:3" ht="40.5">
      <c r="B32" s="155" t="s">
        <v>301</v>
      </c>
      <c r="C32" s="2"/>
    </row>
    <row r="33" spans="3:9" ht="13.5">
      <c r="C33" s="2"/>
      <c r="D33" s="267"/>
      <c r="E33" s="2"/>
      <c r="F33" s="2"/>
      <c r="G33" s="2"/>
      <c r="H33" s="2"/>
      <c r="I33" s="2"/>
    </row>
    <row r="34" spans="2:4" ht="30">
      <c r="B34" s="155" t="s">
        <v>275</v>
      </c>
      <c r="C34" s="2"/>
      <c r="D34" s="268"/>
    </row>
    <row r="35" spans="3:4" ht="13.5">
      <c r="C35" s="2"/>
      <c r="D35" s="268"/>
    </row>
    <row r="36" spans="3:4" ht="13.5">
      <c r="C36" s="2"/>
      <c r="D36" s="268"/>
    </row>
    <row r="37" spans="2:4" ht="19.5" customHeight="1">
      <c r="B37" s="194"/>
      <c r="C37" s="2"/>
      <c r="D37" s="268"/>
    </row>
    <row r="38" spans="3:4" ht="13.5">
      <c r="C38" s="2"/>
      <c r="D38" s="268"/>
    </row>
    <row r="39" spans="3:4" ht="13.5">
      <c r="C39" s="2"/>
      <c r="D39" s="268"/>
    </row>
    <row r="40" spans="3:4" ht="13.5">
      <c r="C40" s="2"/>
      <c r="D40" s="268"/>
    </row>
    <row r="41" spans="3:4" ht="13.5">
      <c r="C41" s="2"/>
      <c r="D41" s="268"/>
    </row>
    <row r="42" spans="3:4" ht="13.5">
      <c r="C42" s="2"/>
      <c r="D42" s="268"/>
    </row>
    <row r="43" ht="13.5">
      <c r="D43" s="268"/>
    </row>
    <row r="44" ht="13.5">
      <c r="D44" s="268"/>
    </row>
    <row r="45" ht="13.5">
      <c r="D45" s="268"/>
    </row>
    <row r="46" ht="13.5">
      <c r="D46" s="268"/>
    </row>
    <row r="47" ht="13.5">
      <c r="D47" s="268"/>
    </row>
    <row r="48" ht="13.5">
      <c r="D48" s="268"/>
    </row>
    <row r="49" ht="13.5">
      <c r="D49" s="268"/>
    </row>
    <row r="50" ht="13.5">
      <c r="D50" s="268"/>
    </row>
    <row r="51" ht="13.5">
      <c r="D51" s="268"/>
    </row>
    <row r="52" ht="13.5">
      <c r="D52" s="268"/>
    </row>
    <row r="53" ht="13.5">
      <c r="D53" s="268"/>
    </row>
    <row r="54" spans="4:20" ht="13.5">
      <c r="D54" s="268"/>
      <c r="T54" s="44"/>
    </row>
    <row r="55" spans="4:20" ht="13.5">
      <c r="D55" s="268"/>
      <c r="T55" s="44"/>
    </row>
    <row r="56" ht="13.5">
      <c r="D56" s="268"/>
    </row>
    <row r="57" ht="13.5">
      <c r="D57" s="268"/>
    </row>
    <row r="58" ht="13.5">
      <c r="D58" s="268"/>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38" r:id="rId2"/>
  <ignoredErrors>
    <ignoredError sqref="H7:H9 H10:H27 I7:I27" formula="1"/>
  </ignoredErrors>
  <drawing r:id="rId1"/>
</worksheet>
</file>

<file path=xl/worksheets/sheet4.xml><?xml version="1.0" encoding="utf-8"?>
<worksheet xmlns="http://schemas.openxmlformats.org/spreadsheetml/2006/main" xmlns:r="http://schemas.openxmlformats.org/officeDocument/2006/relationships">
  <dimension ref="B1:AF103"/>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4" width="20.7109375" style="1" customWidth="1"/>
    <col min="5" max="6" width="20.7109375" style="2" customWidth="1"/>
    <col min="7" max="7" width="5.7109375" style="1" customWidth="1"/>
    <col min="8" max="23" width="17.7109375" style="1" customWidth="1"/>
    <col min="24" max="28" width="17.7109375" style="1" hidden="1" customWidth="1"/>
    <col min="29" max="16384" width="9.140625" style="1" customWidth="1"/>
  </cols>
  <sheetData>
    <row r="1" ht="23.25" customHeight="1">
      <c r="B1" s="292" t="s">
        <v>65</v>
      </c>
    </row>
    <row r="2" spans="2:7" ht="15.75" customHeight="1">
      <c r="B2" s="69"/>
      <c r="C2" s="69"/>
      <c r="D2" s="69"/>
      <c r="E2" s="35"/>
      <c r="F2" s="35"/>
      <c r="G2" s="6"/>
    </row>
    <row r="3" spans="2:6" ht="13.5">
      <c r="B3" s="2"/>
      <c r="E3" s="1"/>
      <c r="F3" s="1"/>
    </row>
    <row r="4" spans="2:19" ht="75.75" customHeight="1">
      <c r="B4" s="80" t="s">
        <v>52</v>
      </c>
      <c r="C4" s="121" t="s">
        <v>277</v>
      </c>
      <c r="D4" s="121" t="s">
        <v>120</v>
      </c>
      <c r="E4" s="73" t="s">
        <v>122</v>
      </c>
      <c r="F4" s="73" t="s">
        <v>123</v>
      </c>
      <c r="G4" s="74"/>
      <c r="I4" s="65"/>
      <c r="N4" s="3"/>
      <c r="O4" s="3"/>
      <c r="P4" s="3"/>
      <c r="Q4" s="3"/>
      <c r="R4" s="3"/>
      <c r="S4" s="3"/>
    </row>
    <row r="5" spans="2:19" ht="12" customHeight="1">
      <c r="B5" s="68"/>
      <c r="C5" s="100" t="s">
        <v>39</v>
      </c>
      <c r="D5" s="100" t="s">
        <v>39</v>
      </c>
      <c r="E5" s="98" t="s">
        <v>121</v>
      </c>
      <c r="F5" s="98" t="s">
        <v>39</v>
      </c>
      <c r="G5" s="43"/>
      <c r="N5" s="3"/>
      <c r="O5" s="3"/>
      <c r="P5" s="3"/>
      <c r="Q5" s="3"/>
      <c r="R5" s="3"/>
      <c r="S5" s="3"/>
    </row>
    <row r="6" spans="2:19" ht="12" customHeight="1" thickBot="1">
      <c r="B6" s="101"/>
      <c r="C6" s="102"/>
      <c r="D6" s="102"/>
      <c r="E6" s="104"/>
      <c r="F6" s="104"/>
      <c r="G6" s="43"/>
      <c r="N6" s="3"/>
      <c r="O6" s="3"/>
      <c r="P6" s="3"/>
      <c r="Q6" s="3"/>
      <c r="R6" s="3"/>
      <c r="S6" s="3"/>
    </row>
    <row r="7" spans="2:7" ht="13.5">
      <c r="B7" s="81" t="s">
        <v>86</v>
      </c>
      <c r="C7" s="41"/>
      <c r="D7" s="41"/>
      <c r="E7" s="99">
        <f>_xlfn.IFERROR(C7/D7-1,"")</f>
      </c>
      <c r="F7" s="44"/>
      <c r="G7" s="44"/>
    </row>
    <row r="8" spans="2:8" ht="13.5">
      <c r="B8" s="38" t="s">
        <v>87</v>
      </c>
      <c r="C8" s="41">
        <v>40588</v>
      </c>
      <c r="D8" s="41">
        <v>40002</v>
      </c>
      <c r="E8" s="47">
        <f aca="true" t="shared" si="0" ref="E8:E49">_xlfn.IFERROR(C8/D8-1,"")</f>
        <v>0.014649267536623212</v>
      </c>
      <c r="F8" s="44">
        <f aca="true" t="shared" si="1" ref="F8:F49">C8-D8</f>
        <v>586</v>
      </c>
      <c r="G8" s="44"/>
      <c r="H8" s="18"/>
    </row>
    <row r="9" spans="2:32" ht="13.5">
      <c r="B9" s="38" t="s">
        <v>88</v>
      </c>
      <c r="C9" s="41">
        <v>430</v>
      </c>
      <c r="D9" s="41">
        <v>729</v>
      </c>
      <c r="E9" s="47">
        <f t="shared" si="0"/>
        <v>-0.41015089163237306</v>
      </c>
      <c r="F9" s="44">
        <f t="shared" si="1"/>
        <v>-299</v>
      </c>
      <c r="G9" s="79"/>
      <c r="N9" s="3"/>
      <c r="O9" s="3"/>
      <c r="P9" s="3"/>
      <c r="Q9" s="3"/>
      <c r="R9" s="3"/>
      <c r="S9" s="3"/>
      <c r="AF9" s="3"/>
    </row>
    <row r="10" spans="2:32" ht="13.5">
      <c r="B10" s="38" t="s">
        <v>89</v>
      </c>
      <c r="C10" s="41">
        <v>25</v>
      </c>
      <c r="D10" s="41">
        <v>32</v>
      </c>
      <c r="E10" s="47">
        <f>_xlfn.IFERROR(C10/D10-1,"")</f>
        <v>-0.21875</v>
      </c>
      <c r="F10" s="44">
        <f t="shared" si="1"/>
        <v>-7</v>
      </c>
      <c r="G10" s="44"/>
      <c r="AF10" s="3"/>
    </row>
    <row r="11" spans="2:32" ht="13.5">
      <c r="B11" s="38" t="s">
        <v>90</v>
      </c>
      <c r="C11" s="41">
        <v>1352</v>
      </c>
      <c r="D11" s="41">
        <v>1564</v>
      </c>
      <c r="E11" s="47">
        <f t="shared" si="0"/>
        <v>-0.13554987212276215</v>
      </c>
      <c r="F11" s="44">
        <f t="shared" si="1"/>
        <v>-212</v>
      </c>
      <c r="G11" s="44"/>
      <c r="H11" s="18"/>
      <c r="AF11" s="3"/>
    </row>
    <row r="12" spans="2:32" ht="13.5">
      <c r="B12" s="93" t="s">
        <v>91</v>
      </c>
      <c r="C12" s="41">
        <v>482</v>
      </c>
      <c r="D12" s="41">
        <v>237</v>
      </c>
      <c r="E12" s="47">
        <f t="shared" si="0"/>
        <v>1.0337552742616034</v>
      </c>
      <c r="F12" s="44">
        <f t="shared" si="1"/>
        <v>245</v>
      </c>
      <c r="G12" s="44"/>
      <c r="H12" s="3"/>
      <c r="AF12" s="3"/>
    </row>
    <row r="13" spans="2:32" ht="13.5">
      <c r="B13" s="38" t="s">
        <v>92</v>
      </c>
      <c r="C13" s="41">
        <v>1427</v>
      </c>
      <c r="D13" s="41">
        <v>1375</v>
      </c>
      <c r="E13" s="47">
        <f t="shared" si="0"/>
        <v>0.03781818181818175</v>
      </c>
      <c r="F13" s="44">
        <f t="shared" si="1"/>
        <v>52</v>
      </c>
      <c r="G13" s="44"/>
      <c r="H13" s="18"/>
      <c r="N13" s="3"/>
      <c r="O13" s="3"/>
      <c r="P13" s="3"/>
      <c r="Q13" s="3"/>
      <c r="R13" s="3"/>
      <c r="S13" s="3"/>
      <c r="AE13" s="3"/>
      <c r="AF13" s="3"/>
    </row>
    <row r="14" spans="2:32" ht="14.25" thickBot="1">
      <c r="B14" s="75" t="s">
        <v>93</v>
      </c>
      <c r="C14" s="76">
        <v>44304</v>
      </c>
      <c r="D14" s="76">
        <v>43939</v>
      </c>
      <c r="E14" s="77">
        <f t="shared" si="0"/>
        <v>0.008306971028016141</v>
      </c>
      <c r="F14" s="78">
        <f t="shared" si="1"/>
        <v>365</v>
      </c>
      <c r="G14" s="44"/>
      <c r="H14" s="18"/>
      <c r="AE14" s="3"/>
      <c r="AF14" s="3"/>
    </row>
    <row r="15" spans="2:32" ht="13.5">
      <c r="B15" s="38" t="s">
        <v>94</v>
      </c>
      <c r="C15" s="41">
        <v>2297</v>
      </c>
      <c r="D15" s="41">
        <v>4042</v>
      </c>
      <c r="E15" s="47">
        <f t="shared" si="0"/>
        <v>-0.43171697179614055</v>
      </c>
      <c r="F15" s="44">
        <f t="shared" si="1"/>
        <v>-1745</v>
      </c>
      <c r="G15" s="44"/>
      <c r="H15" s="18"/>
      <c r="AE15" s="3"/>
      <c r="AF15" s="3"/>
    </row>
    <row r="16" spans="2:32" ht="13.5">
      <c r="B16" s="38" t="s">
        <v>95</v>
      </c>
      <c r="C16" s="41">
        <v>9614</v>
      </c>
      <c r="D16" s="41">
        <v>5504</v>
      </c>
      <c r="E16" s="47">
        <f t="shared" si="0"/>
        <v>0.7467296511627908</v>
      </c>
      <c r="F16" s="44">
        <f t="shared" si="1"/>
        <v>4110</v>
      </c>
      <c r="G16" s="44"/>
      <c r="H16" s="18"/>
      <c r="N16" s="3"/>
      <c r="O16" s="3"/>
      <c r="P16" s="3"/>
      <c r="Q16" s="3"/>
      <c r="R16" s="3"/>
      <c r="S16" s="3"/>
      <c r="AE16" s="3"/>
      <c r="AF16" s="3"/>
    </row>
    <row r="17" spans="2:32" ht="13.5">
      <c r="B17" s="38" t="s">
        <v>91</v>
      </c>
      <c r="C17" s="41">
        <v>1709</v>
      </c>
      <c r="D17" s="41">
        <v>2390</v>
      </c>
      <c r="E17" s="47">
        <f t="shared" si="0"/>
        <v>-0.2849372384937239</v>
      </c>
      <c r="F17" s="44">
        <f t="shared" si="1"/>
        <v>-681</v>
      </c>
      <c r="G17" s="44"/>
      <c r="H17" s="18"/>
      <c r="AE17" s="3"/>
      <c r="AF17" s="3"/>
    </row>
    <row r="18" spans="2:32" ht="13.5">
      <c r="B18" s="38" t="s">
        <v>92</v>
      </c>
      <c r="C18" s="41">
        <v>572</v>
      </c>
      <c r="D18" s="41">
        <v>259</v>
      </c>
      <c r="E18" s="47">
        <f t="shared" si="0"/>
        <v>1.2084942084942085</v>
      </c>
      <c r="F18" s="44">
        <f t="shared" si="1"/>
        <v>313</v>
      </c>
      <c r="G18" s="79"/>
      <c r="N18" s="3"/>
      <c r="O18" s="3"/>
      <c r="P18" s="3"/>
      <c r="Q18" s="3"/>
      <c r="R18" s="3"/>
      <c r="S18" s="3"/>
      <c r="AE18" s="3"/>
      <c r="AF18" s="3"/>
    </row>
    <row r="19" spans="2:32" ht="13.5">
      <c r="B19" s="38" t="s">
        <v>96</v>
      </c>
      <c r="C19" s="41">
        <v>3666</v>
      </c>
      <c r="D19" s="41">
        <v>3037</v>
      </c>
      <c r="E19" s="47">
        <f t="shared" si="0"/>
        <v>0.20711228185709585</v>
      </c>
      <c r="F19" s="44">
        <f t="shared" si="1"/>
        <v>629</v>
      </c>
      <c r="G19" s="44"/>
      <c r="H19" s="18"/>
      <c r="AE19" s="3"/>
      <c r="AF19" s="3"/>
    </row>
    <row r="20" spans="2:32" ht="13.5">
      <c r="B20" s="38" t="s">
        <v>97</v>
      </c>
      <c r="C20" s="41">
        <v>12</v>
      </c>
      <c r="D20" s="41">
        <v>14</v>
      </c>
      <c r="E20" s="47">
        <f t="shared" si="0"/>
        <v>-0.1428571428571429</v>
      </c>
      <c r="F20" s="44">
        <f t="shared" si="1"/>
        <v>-2</v>
      </c>
      <c r="G20" s="79"/>
      <c r="N20" s="3"/>
      <c r="O20" s="3"/>
      <c r="P20" s="3"/>
      <c r="Q20" s="3"/>
      <c r="R20" s="3"/>
      <c r="S20" s="3"/>
      <c r="AE20" s="3"/>
      <c r="AF20" s="3"/>
    </row>
    <row r="21" spans="2:32" ht="14.25" thickBot="1">
      <c r="B21" s="75" t="s">
        <v>98</v>
      </c>
      <c r="C21" s="76">
        <v>17870</v>
      </c>
      <c r="D21" s="76">
        <v>15246</v>
      </c>
      <c r="E21" s="77">
        <f t="shared" si="0"/>
        <v>0.17211071756526297</v>
      </c>
      <c r="F21" s="78">
        <f t="shared" si="1"/>
        <v>2624</v>
      </c>
      <c r="G21" s="44"/>
      <c r="H21" s="18"/>
      <c r="AE21" s="3"/>
      <c r="AF21" s="3"/>
    </row>
    <row r="22" spans="2:32" ht="13.5">
      <c r="B22" s="81" t="s">
        <v>99</v>
      </c>
      <c r="C22" s="82">
        <v>62174</v>
      </c>
      <c r="D22" s="82">
        <v>59185</v>
      </c>
      <c r="E22" s="83">
        <f>_xlfn.IFERROR(C22/D22-1,"")</f>
        <v>0.050502661147250105</v>
      </c>
      <c r="F22" s="79">
        <f>C22-D22</f>
        <v>2989</v>
      </c>
      <c r="G22" s="44"/>
      <c r="H22" s="18"/>
      <c r="N22" s="3"/>
      <c r="O22" s="3"/>
      <c r="P22" s="3"/>
      <c r="Q22" s="3"/>
      <c r="R22" s="3"/>
      <c r="S22" s="3"/>
      <c r="AE22" s="3"/>
      <c r="AF22" s="3"/>
    </row>
    <row r="23" spans="2:32" ht="13.5">
      <c r="B23" s="81"/>
      <c r="C23" s="41"/>
      <c r="D23" s="41"/>
      <c r="E23" s="47"/>
      <c r="F23" s="44"/>
      <c r="G23" s="44"/>
      <c r="H23" s="18"/>
      <c r="N23" s="3"/>
      <c r="O23" s="3"/>
      <c r="P23" s="3"/>
      <c r="Q23" s="3"/>
      <c r="R23" s="3"/>
      <c r="S23" s="3"/>
      <c r="AE23" s="3"/>
      <c r="AF23" s="3"/>
    </row>
    <row r="24" spans="2:32" ht="13.5">
      <c r="B24" s="81" t="s">
        <v>100</v>
      </c>
      <c r="C24" s="41"/>
      <c r="D24" s="41"/>
      <c r="E24" s="47"/>
      <c r="F24" s="44"/>
      <c r="G24" s="44"/>
      <c r="AE24" s="3"/>
      <c r="AF24" s="3"/>
    </row>
    <row r="25" spans="2:32" ht="13.5">
      <c r="B25" s="38" t="s">
        <v>101</v>
      </c>
      <c r="C25" s="41">
        <v>7518</v>
      </c>
      <c r="D25" s="41">
        <v>7518</v>
      </c>
      <c r="E25" s="47">
        <f t="shared" si="0"/>
        <v>0</v>
      </c>
      <c r="F25" s="44">
        <f t="shared" si="1"/>
        <v>0</v>
      </c>
      <c r="G25" s="79"/>
      <c r="H25" s="18"/>
      <c r="T25" s="3"/>
      <c r="U25" s="3"/>
      <c r="V25" s="3"/>
      <c r="W25" s="3"/>
      <c r="X25" s="3"/>
      <c r="Y25" s="3"/>
      <c r="Z25" s="3"/>
      <c r="AA25" s="3"/>
      <c r="AB25" s="3"/>
      <c r="AD25" s="3"/>
      <c r="AE25" s="3"/>
      <c r="AF25" s="3"/>
    </row>
    <row r="26" spans="2:7" ht="13.5">
      <c r="B26" s="93" t="s">
        <v>102</v>
      </c>
      <c r="C26" s="41">
        <v>714</v>
      </c>
      <c r="D26" s="41">
        <v>739</v>
      </c>
      <c r="E26" s="47">
        <f>_xlfn.IFERROR(C26/D26-1,"")</f>
        <v>-0.03382949932341006</v>
      </c>
      <c r="F26" s="44">
        <f>C26-D26</f>
        <v>-25</v>
      </c>
      <c r="G26" s="48"/>
    </row>
    <row r="27" spans="2:7" ht="13.5">
      <c r="B27" s="93" t="s">
        <v>103</v>
      </c>
      <c r="C27" s="41">
        <v>-315</v>
      </c>
      <c r="D27" s="41">
        <v>-246</v>
      </c>
      <c r="E27" s="47">
        <f>_xlfn.IFERROR(C27/D27-1,"")</f>
        <v>0.2804878048780488</v>
      </c>
      <c r="F27" s="44">
        <f>C27-D27</f>
        <v>-69</v>
      </c>
      <c r="G27" s="48"/>
    </row>
    <row r="28" spans="2:8" ht="13.5">
      <c r="B28" s="93" t="s">
        <v>104</v>
      </c>
      <c r="C28" s="41">
        <v>35519</v>
      </c>
      <c r="D28" s="41">
        <v>30097</v>
      </c>
      <c r="E28" s="47">
        <f t="shared" si="0"/>
        <v>0.18015084559922911</v>
      </c>
      <c r="F28" s="44">
        <f t="shared" si="1"/>
        <v>5422</v>
      </c>
      <c r="G28" s="44"/>
      <c r="H28" s="18"/>
    </row>
    <row r="29" spans="2:8" ht="13.5">
      <c r="B29" s="93" t="s">
        <v>105</v>
      </c>
      <c r="C29" s="41">
        <v>43436</v>
      </c>
      <c r="D29" s="41">
        <v>38108</v>
      </c>
      <c r="E29" s="47">
        <f t="shared" si="0"/>
        <v>0.13981316259053211</v>
      </c>
      <c r="F29" s="44">
        <f t="shared" si="1"/>
        <v>5328</v>
      </c>
      <c r="G29" s="46"/>
      <c r="H29" s="3"/>
    </row>
    <row r="30" spans="2:6" ht="13.5">
      <c r="B30" s="38" t="s">
        <v>106</v>
      </c>
      <c r="C30" s="41">
        <v>-1</v>
      </c>
      <c r="D30" s="41">
        <v>-1</v>
      </c>
      <c r="E30" s="47">
        <f t="shared" si="0"/>
        <v>0</v>
      </c>
      <c r="F30" s="44">
        <f t="shared" si="1"/>
        <v>0</v>
      </c>
    </row>
    <row r="31" spans="2:8" ht="14.25" thickBot="1">
      <c r="B31" s="75" t="s">
        <v>107</v>
      </c>
      <c r="C31" s="76">
        <v>43435</v>
      </c>
      <c r="D31" s="76">
        <v>38107</v>
      </c>
      <c r="E31" s="77">
        <f t="shared" si="0"/>
        <v>0.13981683155325797</v>
      </c>
      <c r="F31" s="78">
        <f t="shared" si="1"/>
        <v>5328</v>
      </c>
      <c r="H31" s="18"/>
    </row>
    <row r="32" spans="2:8" ht="13.5">
      <c r="B32" s="38" t="s">
        <v>108</v>
      </c>
      <c r="C32" s="41">
        <v>3672</v>
      </c>
      <c r="D32" s="41">
        <v>3507</v>
      </c>
      <c r="E32" s="47">
        <f t="shared" si="0"/>
        <v>0.04704875962360999</v>
      </c>
      <c r="F32" s="44">
        <f t="shared" si="1"/>
        <v>165</v>
      </c>
      <c r="H32" s="18"/>
    </row>
    <row r="33" spans="2:6" ht="13.5">
      <c r="B33" s="93" t="s">
        <v>91</v>
      </c>
      <c r="C33" s="41">
        <v>75</v>
      </c>
      <c r="D33" s="41">
        <v>20</v>
      </c>
      <c r="E33" s="47">
        <f t="shared" si="0"/>
        <v>2.75</v>
      </c>
      <c r="F33" s="44">
        <f>C33-D33</f>
        <v>55</v>
      </c>
    </row>
    <row r="34" spans="2:6" ht="13.5">
      <c r="B34" s="38" t="s">
        <v>109</v>
      </c>
      <c r="C34" s="41">
        <v>1006</v>
      </c>
      <c r="D34" s="41">
        <v>890</v>
      </c>
      <c r="E34" s="47">
        <f t="shared" si="0"/>
        <v>0.1303370786516853</v>
      </c>
      <c r="F34" s="44">
        <f t="shared" si="1"/>
        <v>116</v>
      </c>
    </row>
    <row r="35" spans="2:8" ht="13.5">
      <c r="B35" s="38" t="s">
        <v>110</v>
      </c>
      <c r="C35" s="41">
        <v>2599</v>
      </c>
      <c r="D35" s="41">
        <v>2355</v>
      </c>
      <c r="E35" s="47">
        <f t="shared" si="0"/>
        <v>0.10360934182590231</v>
      </c>
      <c r="F35" s="44">
        <f t="shared" si="1"/>
        <v>244</v>
      </c>
      <c r="H35" s="18"/>
    </row>
    <row r="36" spans="2:6" ht="13.5">
      <c r="B36" s="38" t="s">
        <v>111</v>
      </c>
      <c r="C36" s="41">
        <v>281</v>
      </c>
      <c r="D36" s="41">
        <v>279</v>
      </c>
      <c r="E36" s="47">
        <f t="shared" si="0"/>
        <v>0.007168458781362075</v>
      </c>
      <c r="F36" s="44">
        <f t="shared" si="1"/>
        <v>2</v>
      </c>
    </row>
    <row r="37" spans="2:6" ht="13.5">
      <c r="B37" s="38" t="s">
        <v>112</v>
      </c>
      <c r="C37" s="41">
        <v>699</v>
      </c>
      <c r="D37" s="41">
        <v>705</v>
      </c>
      <c r="E37" s="47">
        <f t="shared" si="0"/>
        <v>-0.008510638297872353</v>
      </c>
      <c r="F37" s="44">
        <f t="shared" si="1"/>
        <v>-6</v>
      </c>
    </row>
    <row r="38" spans="2:8" ht="13.5">
      <c r="B38" s="38" t="s">
        <v>113</v>
      </c>
      <c r="C38" s="41">
        <v>2428</v>
      </c>
      <c r="D38" s="41">
        <v>2383</v>
      </c>
      <c r="E38" s="47">
        <f t="shared" si="0"/>
        <v>0.01888375996642888</v>
      </c>
      <c r="F38" s="44">
        <f t="shared" si="1"/>
        <v>45</v>
      </c>
      <c r="H38" s="18"/>
    </row>
    <row r="39" spans="2:6" ht="13.5">
      <c r="B39" s="38" t="s">
        <v>114</v>
      </c>
      <c r="C39" s="41">
        <v>200</v>
      </c>
      <c r="D39" s="41">
        <v>239</v>
      </c>
      <c r="E39" s="47">
        <f t="shared" si="0"/>
        <v>-0.16317991631799167</v>
      </c>
      <c r="F39" s="44">
        <f t="shared" si="1"/>
        <v>-39</v>
      </c>
    </row>
    <row r="40" spans="2:8" ht="14.25" thickBot="1">
      <c r="B40" s="75" t="s">
        <v>115</v>
      </c>
      <c r="C40" s="76">
        <v>10960</v>
      </c>
      <c r="D40" s="76">
        <v>10378</v>
      </c>
      <c r="E40" s="77">
        <f t="shared" si="0"/>
        <v>0.05608016958951634</v>
      </c>
      <c r="F40" s="78">
        <f t="shared" si="1"/>
        <v>582</v>
      </c>
      <c r="H40" s="18"/>
    </row>
    <row r="41" spans="2:6" ht="13.5">
      <c r="B41" s="38" t="s">
        <v>108</v>
      </c>
      <c r="C41" s="41">
        <v>381</v>
      </c>
      <c r="D41" s="41">
        <v>3245</v>
      </c>
      <c r="E41" s="47">
        <f>_xlfn.IFERROR(C41/D41-1,"")</f>
        <v>-0.8825885978428352</v>
      </c>
      <c r="F41" s="44">
        <f>C41-D41</f>
        <v>-2864</v>
      </c>
    </row>
    <row r="42" spans="2:8" ht="13.5">
      <c r="B42" s="38" t="s">
        <v>91</v>
      </c>
      <c r="C42" s="41">
        <v>1032</v>
      </c>
      <c r="D42" s="41">
        <v>1277</v>
      </c>
      <c r="E42" s="47">
        <f t="shared" si="0"/>
        <v>-0.1918559122944401</v>
      </c>
      <c r="F42" s="44">
        <f t="shared" si="1"/>
        <v>-245</v>
      </c>
      <c r="H42" s="18"/>
    </row>
    <row r="43" spans="2:8" ht="13.5">
      <c r="B43" s="38" t="s">
        <v>116</v>
      </c>
      <c r="C43" s="41">
        <v>3129</v>
      </c>
      <c r="D43" s="41">
        <v>3487</v>
      </c>
      <c r="E43" s="47">
        <f>_xlfn.IFERROR(C43/D43-1,"")</f>
        <v>-0.1026670490392888</v>
      </c>
      <c r="F43" s="44">
        <f>C43-D43</f>
        <v>-358</v>
      </c>
      <c r="H43" s="18"/>
    </row>
    <row r="44" spans="2:6" ht="13.5">
      <c r="B44" s="38" t="s">
        <v>109</v>
      </c>
      <c r="C44" s="41">
        <v>436</v>
      </c>
      <c r="D44" s="41">
        <v>398</v>
      </c>
      <c r="E44" s="47">
        <f t="shared" si="0"/>
        <v>0.09547738693467345</v>
      </c>
      <c r="F44" s="44">
        <f t="shared" si="1"/>
        <v>38</v>
      </c>
    </row>
    <row r="45" spans="2:6" ht="13.5">
      <c r="B45" s="38" t="s">
        <v>110</v>
      </c>
      <c r="C45" s="41">
        <v>20</v>
      </c>
      <c r="D45" s="41">
        <v>34</v>
      </c>
      <c r="E45" s="47">
        <f t="shared" si="0"/>
        <v>-0.4117647058823529</v>
      </c>
      <c r="F45" s="44">
        <f t="shared" si="1"/>
        <v>-14</v>
      </c>
    </row>
    <row r="46" spans="2:6" ht="13.5">
      <c r="B46" s="38" t="s">
        <v>111</v>
      </c>
      <c r="C46" s="41">
        <v>727</v>
      </c>
      <c r="D46" s="41">
        <v>728</v>
      </c>
      <c r="E46" s="47">
        <f t="shared" si="0"/>
        <v>-0.0013736263736263687</v>
      </c>
      <c r="F46" s="44">
        <f t="shared" si="1"/>
        <v>-1</v>
      </c>
    </row>
    <row r="47" spans="2:8" ht="13.5">
      <c r="B47" s="38" t="s">
        <v>114</v>
      </c>
      <c r="C47" s="41">
        <v>2054</v>
      </c>
      <c r="D47" s="41">
        <v>1531</v>
      </c>
      <c r="E47" s="47">
        <f t="shared" si="0"/>
        <v>0.3416067929457871</v>
      </c>
      <c r="F47" s="44">
        <f>C47-D47</f>
        <v>523</v>
      </c>
      <c r="H47" s="18"/>
    </row>
    <row r="48" spans="2:8" ht="14.25" thickBot="1">
      <c r="B48" s="75" t="s">
        <v>117</v>
      </c>
      <c r="C48" s="76">
        <v>7779</v>
      </c>
      <c r="D48" s="76">
        <v>10700</v>
      </c>
      <c r="E48" s="77">
        <f t="shared" si="0"/>
        <v>-0.27299065420560753</v>
      </c>
      <c r="F48" s="78">
        <f t="shared" si="1"/>
        <v>-2921</v>
      </c>
      <c r="H48" s="18"/>
    </row>
    <row r="49" spans="2:8" ht="13.5">
      <c r="B49" s="81" t="s">
        <v>118</v>
      </c>
      <c r="C49" s="82">
        <v>18739</v>
      </c>
      <c r="D49" s="82">
        <v>21078</v>
      </c>
      <c r="E49" s="83">
        <f t="shared" si="0"/>
        <v>-0.11096878261694654</v>
      </c>
      <c r="F49" s="79">
        <f t="shared" si="1"/>
        <v>-2339</v>
      </c>
      <c r="H49" s="18"/>
    </row>
    <row r="50" spans="2:8" ht="13.5">
      <c r="B50" s="81" t="s">
        <v>119</v>
      </c>
      <c r="C50" s="82">
        <v>62174</v>
      </c>
      <c r="D50" s="82">
        <v>59185</v>
      </c>
      <c r="E50" s="83">
        <f>_xlfn.IFERROR(C50/D50-1,"")</f>
        <v>0.050502661147250105</v>
      </c>
      <c r="F50" s="79">
        <f>C50-D50</f>
        <v>2989</v>
      </c>
      <c r="H50" s="18"/>
    </row>
    <row r="51" spans="2:8" ht="12.75" customHeight="1">
      <c r="B51" s="31"/>
      <c r="C51" s="122"/>
      <c r="D51" s="2"/>
      <c r="H51" s="18"/>
    </row>
    <row r="52" spans="2:6" s="109" customFormat="1" ht="12.75" customHeight="1">
      <c r="B52" s="233" t="s">
        <v>324</v>
      </c>
      <c r="C52" s="150"/>
      <c r="D52" s="150"/>
      <c r="E52" s="150"/>
      <c r="F52" s="150"/>
    </row>
    <row r="53" spans="2:4" ht="12.75" customHeight="1">
      <c r="B53" s="31"/>
      <c r="C53" s="2"/>
      <c r="D53" s="2"/>
    </row>
    <row r="54" spans="2:4" ht="12.75" customHeight="1">
      <c r="B54" s="31"/>
      <c r="C54" s="2"/>
      <c r="D54" s="2"/>
    </row>
    <row r="55" spans="5:6" ht="12.75" customHeight="1">
      <c r="E55" s="1"/>
      <c r="F55" s="1"/>
    </row>
    <row r="56" spans="5:6" ht="12.75" customHeight="1">
      <c r="E56" s="1"/>
      <c r="F56" s="1"/>
    </row>
    <row r="57" spans="2:32" s="2" customFormat="1" ht="12.7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2" customFormat="1"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2" customFormat="1" ht="13.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2" customFormat="1" ht="13.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2" customFormat="1" ht="13.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2" customFormat="1" ht="13.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2" customFormat="1" ht="13.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2" customFormat="1" ht="13.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2" customFormat="1" ht="13.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2" customFormat="1" ht="13.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2" customFormat="1" ht="13.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2" customFormat="1" ht="13.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2" customFormat="1" ht="13.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2.75" customHeight="1">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7" min="1" max="48" man="1"/>
  </colBreaks>
  <drawing r:id="rId1"/>
</worksheet>
</file>

<file path=xl/worksheets/sheet5.xml><?xml version="1.0" encoding="utf-8"?>
<worksheet xmlns="http://schemas.openxmlformats.org/spreadsheetml/2006/main" xmlns:r="http://schemas.openxmlformats.org/officeDocument/2006/relationships">
  <dimension ref="B1:V81"/>
  <sheetViews>
    <sheetView showGridLines="0" zoomScale="90" zoomScaleNormal="90" workbookViewId="0" topLeftCell="A1">
      <selection activeCell="A1" sqref="A1"/>
    </sheetView>
  </sheetViews>
  <sheetFormatPr defaultColWidth="9.140625" defaultRowHeight="12.75"/>
  <cols>
    <col min="1" max="1" width="1.28515625" style="1" customWidth="1"/>
    <col min="2" max="2" width="91.57421875" style="1" customWidth="1"/>
    <col min="3" max="4" width="20.7109375" style="1" customWidth="1"/>
    <col min="5" max="5" width="20.7109375" style="2" customWidth="1"/>
    <col min="6" max="13" width="20.7109375" style="1" customWidth="1"/>
    <col min="14" max="17" width="17.7109375" style="1" customWidth="1"/>
    <col min="18" max="16384" width="9.140625" style="1" customWidth="1"/>
  </cols>
  <sheetData>
    <row r="1" spans="2:11" ht="23.25" customHeight="1">
      <c r="B1" s="292" t="s">
        <v>65</v>
      </c>
      <c r="C1" s="65"/>
      <c r="D1" s="65"/>
      <c r="F1" s="2"/>
      <c r="G1" s="2"/>
      <c r="H1" s="3"/>
      <c r="I1" s="3"/>
      <c r="J1" s="2"/>
      <c r="K1" s="2"/>
    </row>
    <row r="2" spans="2:13" ht="15.75" customHeight="1">
      <c r="B2" s="69"/>
      <c r="C2" s="69"/>
      <c r="D2" s="69"/>
      <c r="E2" s="69"/>
      <c r="F2" s="69"/>
      <c r="G2" s="35"/>
      <c r="H2" s="35"/>
      <c r="I2" s="35"/>
      <c r="J2" s="35"/>
      <c r="K2" s="2"/>
      <c r="L2" s="35"/>
      <c r="M2" s="35"/>
    </row>
    <row r="3" spans="2:13" ht="13.5">
      <c r="B3" s="2"/>
      <c r="C3" s="2"/>
      <c r="D3" s="2"/>
      <c r="F3" s="2"/>
      <c r="G3" s="2"/>
      <c r="H3" s="2"/>
      <c r="I3" s="2"/>
      <c r="J3" s="2"/>
      <c r="K3" s="2"/>
      <c r="L3" s="2"/>
      <c r="M3" s="2"/>
    </row>
    <row r="4" spans="2:13" ht="75.75" customHeight="1">
      <c r="B4" s="80" t="s">
        <v>53</v>
      </c>
      <c r="C4" s="72" t="s">
        <v>309</v>
      </c>
      <c r="D4" s="73" t="s">
        <v>313</v>
      </c>
      <c r="E4" s="72" t="s">
        <v>310</v>
      </c>
      <c r="F4" s="73" t="s">
        <v>314</v>
      </c>
      <c r="G4" s="73" t="s">
        <v>315</v>
      </c>
      <c r="H4" s="73" t="s">
        <v>317</v>
      </c>
      <c r="I4" s="73" t="s">
        <v>316</v>
      </c>
      <c r="J4" s="73" t="s">
        <v>318</v>
      </c>
      <c r="K4" s="2"/>
      <c r="L4" s="73" t="s">
        <v>274</v>
      </c>
      <c r="M4" s="73" t="s">
        <v>276</v>
      </c>
    </row>
    <row r="5" spans="2:13" ht="12" customHeight="1">
      <c r="B5" s="68"/>
      <c r="C5" s="100" t="s">
        <v>39</v>
      </c>
      <c r="D5" s="98" t="s">
        <v>39</v>
      </c>
      <c r="E5" s="100" t="s">
        <v>39</v>
      </c>
      <c r="F5" s="98" t="s">
        <v>39</v>
      </c>
      <c r="G5" s="98" t="s">
        <v>121</v>
      </c>
      <c r="H5" s="98" t="s">
        <v>39</v>
      </c>
      <c r="I5" s="98" t="s">
        <v>121</v>
      </c>
      <c r="J5" s="98" t="s">
        <v>39</v>
      </c>
      <c r="K5" s="2"/>
      <c r="L5" s="98" t="s">
        <v>39</v>
      </c>
      <c r="M5" s="98" t="s">
        <v>39</v>
      </c>
    </row>
    <row r="6" spans="2:13" ht="12" customHeight="1" thickBot="1">
      <c r="B6" s="101"/>
      <c r="C6" s="102"/>
      <c r="D6" s="104"/>
      <c r="E6" s="102"/>
      <c r="F6" s="104"/>
      <c r="G6" s="104"/>
      <c r="H6" s="104"/>
      <c r="I6" s="104"/>
      <c r="J6" s="104"/>
      <c r="L6" s="104"/>
      <c r="M6" s="104"/>
    </row>
    <row r="7" spans="2:13" ht="14.25" thickBot="1">
      <c r="B7" s="81" t="s">
        <v>124</v>
      </c>
      <c r="C7" s="41"/>
      <c r="D7" s="44"/>
      <c r="E7" s="41"/>
      <c r="F7" s="44"/>
      <c r="G7" s="44">
        <f>_xlfn.IFERROR(#REF!/#REF!-1,"")</f>
      </c>
      <c r="H7" s="44"/>
      <c r="I7" s="44">
        <f>_xlfn.IFERROR(#REF!/#REF!-1,"")</f>
      </c>
      <c r="J7" s="44"/>
      <c r="L7" s="44"/>
      <c r="M7" s="44"/>
    </row>
    <row r="8" spans="2:22" ht="13.5">
      <c r="B8" s="40" t="s">
        <v>85</v>
      </c>
      <c r="C8" s="254">
        <v>5920</v>
      </c>
      <c r="D8" s="196">
        <v>1332</v>
      </c>
      <c r="E8" s="254">
        <f>C8-L8</f>
        <v>5141</v>
      </c>
      <c r="F8" s="196">
        <f>D8-M8</f>
        <v>232</v>
      </c>
      <c r="G8" s="296">
        <f aca="true" t="shared" si="0" ref="G8:G23">_xlfn.IFERROR(C8/D8-1,"")</f>
        <v>3.4444444444444446</v>
      </c>
      <c r="H8" s="196">
        <f aca="true" t="shared" si="1" ref="H8:H23">C8-D8</f>
        <v>4588</v>
      </c>
      <c r="I8" s="296">
        <f>_xlfn.IFERROR(E8/F8-1,"")</f>
        <v>21.15948275862069</v>
      </c>
      <c r="J8" s="196">
        <f>E8-F8</f>
        <v>4909</v>
      </c>
      <c r="L8" s="196">
        <v>779</v>
      </c>
      <c r="M8" s="196">
        <v>1100</v>
      </c>
      <c r="V8" s="3"/>
    </row>
    <row r="9" spans="2:22" ht="13.5">
      <c r="B9" s="38" t="s">
        <v>79</v>
      </c>
      <c r="C9" s="255">
        <v>1696</v>
      </c>
      <c r="D9" s="44">
        <v>1466</v>
      </c>
      <c r="E9" s="255">
        <f>C9-L9</f>
        <v>825</v>
      </c>
      <c r="F9" s="44">
        <f>D9-M9</f>
        <v>677</v>
      </c>
      <c r="G9" s="99">
        <f t="shared" si="0"/>
        <v>0.15688949522510232</v>
      </c>
      <c r="H9" s="44">
        <f t="shared" si="1"/>
        <v>230</v>
      </c>
      <c r="I9" s="99">
        <f aca="true" t="shared" si="2" ref="I9:I40">_xlfn.IFERROR(E9/F9-1,"")</f>
        <v>0.21861152141802065</v>
      </c>
      <c r="J9" s="44">
        <f aca="true" t="shared" si="3" ref="J9:J40">E9-F9</f>
        <v>148</v>
      </c>
      <c r="L9" s="44">
        <v>871</v>
      </c>
      <c r="M9" s="44">
        <v>789</v>
      </c>
      <c r="V9" s="3"/>
    </row>
    <row r="10" spans="2:22" ht="13.5">
      <c r="B10" s="38" t="s">
        <v>125</v>
      </c>
      <c r="C10" s="255">
        <v>1407</v>
      </c>
      <c r="D10" s="44">
        <v>421</v>
      </c>
      <c r="E10" s="255">
        <f aca="true" t="shared" si="4" ref="E10:F23">C10-L10</f>
        <v>1240</v>
      </c>
      <c r="F10" s="44">
        <f t="shared" si="4"/>
        <v>74</v>
      </c>
      <c r="G10" s="99">
        <f t="shared" si="0"/>
        <v>2.342042755344418</v>
      </c>
      <c r="H10" s="44">
        <f t="shared" si="1"/>
        <v>986</v>
      </c>
      <c r="I10" s="99">
        <f t="shared" si="2"/>
        <v>15.756756756756758</v>
      </c>
      <c r="J10" s="44">
        <f t="shared" si="3"/>
        <v>1166</v>
      </c>
      <c r="L10" s="44">
        <v>167</v>
      </c>
      <c r="M10" s="44">
        <v>347</v>
      </c>
      <c r="V10" s="3"/>
    </row>
    <row r="11" spans="2:22" ht="13.5">
      <c r="B11" s="38" t="s">
        <v>126</v>
      </c>
      <c r="C11" s="255">
        <v>874</v>
      </c>
      <c r="D11" s="44">
        <v>235</v>
      </c>
      <c r="E11" s="255">
        <f t="shared" si="4"/>
        <v>95</v>
      </c>
      <c r="F11" s="44">
        <f t="shared" si="4"/>
        <v>251</v>
      </c>
      <c r="G11" s="99">
        <f t="shared" si="0"/>
        <v>2.7191489361702126</v>
      </c>
      <c r="H11" s="44">
        <f t="shared" si="1"/>
        <v>639</v>
      </c>
      <c r="I11" s="99">
        <f t="shared" si="2"/>
        <v>-0.6215139442231076</v>
      </c>
      <c r="J11" s="44">
        <f t="shared" si="3"/>
        <v>-156</v>
      </c>
      <c r="L11" s="44">
        <v>779</v>
      </c>
      <c r="M11" s="44">
        <v>-16</v>
      </c>
      <c r="U11" s="3"/>
      <c r="V11" s="3"/>
    </row>
    <row r="12" spans="2:22" ht="13.5">
      <c r="B12" s="38" t="s">
        <v>127</v>
      </c>
      <c r="C12" s="255">
        <v>756</v>
      </c>
      <c r="D12" s="44">
        <v>-204</v>
      </c>
      <c r="E12" s="255">
        <f t="shared" si="4"/>
        <v>354</v>
      </c>
      <c r="F12" s="44">
        <f t="shared" si="4"/>
        <v>9</v>
      </c>
      <c r="G12" s="99">
        <f t="shared" si="0"/>
        <v>-4.705882352941177</v>
      </c>
      <c r="H12" s="44">
        <f t="shared" si="1"/>
        <v>960</v>
      </c>
      <c r="I12" s="99">
        <f t="shared" si="2"/>
        <v>38.333333333333336</v>
      </c>
      <c r="J12" s="44">
        <f t="shared" si="3"/>
        <v>345</v>
      </c>
      <c r="L12" s="44">
        <v>402</v>
      </c>
      <c r="M12" s="44">
        <v>-213</v>
      </c>
      <c r="U12" s="3"/>
      <c r="V12" s="3"/>
    </row>
    <row r="13" spans="2:22" ht="13.5">
      <c r="B13" s="38" t="s">
        <v>128</v>
      </c>
      <c r="C13" s="255">
        <v>-609</v>
      </c>
      <c r="D13" s="44">
        <v>-549</v>
      </c>
      <c r="E13" s="255">
        <f t="shared" si="4"/>
        <v>-301</v>
      </c>
      <c r="F13" s="44">
        <f t="shared" si="4"/>
        <v>-368</v>
      </c>
      <c r="G13" s="99">
        <f t="shared" si="0"/>
        <v>0.1092896174863387</v>
      </c>
      <c r="H13" s="44">
        <f t="shared" si="1"/>
        <v>-60</v>
      </c>
      <c r="I13" s="99">
        <f t="shared" si="2"/>
        <v>-0.18206521739130432</v>
      </c>
      <c r="J13" s="44">
        <f t="shared" si="3"/>
        <v>67</v>
      </c>
      <c r="L13" s="44">
        <v>-308</v>
      </c>
      <c r="M13" s="44">
        <v>-181</v>
      </c>
      <c r="U13" s="3"/>
      <c r="V13" s="3"/>
    </row>
    <row r="14" spans="2:22" ht="13.5">
      <c r="B14" s="38" t="s">
        <v>129</v>
      </c>
      <c r="C14" s="255">
        <v>-3365</v>
      </c>
      <c r="D14" s="44">
        <v>1362</v>
      </c>
      <c r="E14" s="255">
        <f t="shared" si="4"/>
        <v>-5271</v>
      </c>
      <c r="F14" s="44">
        <f t="shared" si="4"/>
        <v>341</v>
      </c>
      <c r="G14" s="99">
        <f t="shared" si="0"/>
        <v>-3.470631424375918</v>
      </c>
      <c r="H14" s="44">
        <f t="shared" si="1"/>
        <v>-4727</v>
      </c>
      <c r="I14" s="99">
        <f t="shared" si="2"/>
        <v>-16.457478005865102</v>
      </c>
      <c r="J14" s="44">
        <f t="shared" si="3"/>
        <v>-5612</v>
      </c>
      <c r="L14" s="44">
        <v>1906</v>
      </c>
      <c r="M14" s="44">
        <v>1021</v>
      </c>
      <c r="U14" s="3"/>
      <c r="V14" s="3"/>
    </row>
    <row r="15" spans="2:22" ht="13.5">
      <c r="B15" s="38" t="s">
        <v>130</v>
      </c>
      <c r="C15" s="297">
        <v>1745</v>
      </c>
      <c r="D15" s="44">
        <v>186</v>
      </c>
      <c r="E15" s="255">
        <f t="shared" si="4"/>
        <v>-71</v>
      </c>
      <c r="F15" s="44">
        <f t="shared" si="4"/>
        <v>-998</v>
      </c>
      <c r="G15" s="99">
        <f t="shared" si="0"/>
        <v>8.381720430107526</v>
      </c>
      <c r="H15" s="44">
        <f t="shared" si="1"/>
        <v>1559</v>
      </c>
      <c r="I15" s="99">
        <f t="shared" si="2"/>
        <v>-0.9288577154308617</v>
      </c>
      <c r="J15" s="44">
        <f t="shared" si="3"/>
        <v>927</v>
      </c>
      <c r="L15" s="44">
        <v>1816</v>
      </c>
      <c r="M15" s="44">
        <v>1184</v>
      </c>
      <c r="U15" s="3"/>
      <c r="V15" s="3"/>
    </row>
    <row r="16" spans="2:22" ht="13.5">
      <c r="B16" s="38" t="s">
        <v>131</v>
      </c>
      <c r="C16" s="297">
        <v>-3730</v>
      </c>
      <c r="D16" s="44">
        <v>1617</v>
      </c>
      <c r="E16" s="255">
        <f t="shared" si="4"/>
        <v>-4311</v>
      </c>
      <c r="F16" s="44">
        <f t="shared" si="4"/>
        <v>1944</v>
      </c>
      <c r="G16" s="99">
        <f t="shared" si="0"/>
        <v>-3.3067408781694496</v>
      </c>
      <c r="H16" s="44">
        <f t="shared" si="1"/>
        <v>-5347</v>
      </c>
      <c r="I16" s="99">
        <f t="shared" si="2"/>
        <v>-3.2175925925925926</v>
      </c>
      <c r="J16" s="44">
        <f t="shared" si="3"/>
        <v>-6255</v>
      </c>
      <c r="L16" s="44">
        <v>581</v>
      </c>
      <c r="M16" s="44">
        <v>-327</v>
      </c>
      <c r="U16" s="3"/>
      <c r="V16" s="3"/>
    </row>
    <row r="17" spans="2:22" ht="13.5">
      <c r="B17" s="38" t="s">
        <v>132</v>
      </c>
      <c r="C17" s="297">
        <v>-303</v>
      </c>
      <c r="D17" s="44">
        <v>-419</v>
      </c>
      <c r="E17" s="255">
        <f t="shared" si="4"/>
        <v>153</v>
      </c>
      <c r="F17" s="44">
        <f t="shared" si="4"/>
        <v>86</v>
      </c>
      <c r="G17" s="99">
        <f t="shared" si="0"/>
        <v>-0.27684964200477324</v>
      </c>
      <c r="H17" s="44">
        <f t="shared" si="1"/>
        <v>116</v>
      </c>
      <c r="I17" s="99">
        <f t="shared" si="2"/>
        <v>0.7790697674418605</v>
      </c>
      <c r="J17" s="44">
        <f t="shared" si="3"/>
        <v>67</v>
      </c>
      <c r="K17" s="3"/>
      <c r="L17" s="44">
        <v>-456</v>
      </c>
      <c r="M17" s="44">
        <v>-505</v>
      </c>
      <c r="U17" s="3"/>
      <c r="V17" s="3"/>
    </row>
    <row r="18" spans="2:22" ht="13.5">
      <c r="B18" s="38" t="s">
        <v>133</v>
      </c>
      <c r="C18" s="297">
        <v>-1697</v>
      </c>
      <c r="D18" s="44">
        <v>-973</v>
      </c>
      <c r="E18" s="255">
        <f t="shared" si="4"/>
        <v>-1522</v>
      </c>
      <c r="F18" s="44">
        <f t="shared" si="4"/>
        <v>-1566</v>
      </c>
      <c r="G18" s="99">
        <f t="shared" si="0"/>
        <v>0.7440904419321686</v>
      </c>
      <c r="H18" s="44">
        <f t="shared" si="1"/>
        <v>-724</v>
      </c>
      <c r="I18" s="99">
        <f t="shared" si="2"/>
        <v>-0.028097062579821253</v>
      </c>
      <c r="J18" s="44">
        <f t="shared" si="3"/>
        <v>44</v>
      </c>
      <c r="L18" s="44">
        <v>-175</v>
      </c>
      <c r="M18" s="44">
        <v>593</v>
      </c>
      <c r="U18" s="3"/>
      <c r="V18" s="3"/>
    </row>
    <row r="19" spans="2:22" ht="13.5">
      <c r="B19" s="38" t="s">
        <v>134</v>
      </c>
      <c r="C19" s="297">
        <v>154</v>
      </c>
      <c r="D19" s="44">
        <v>110</v>
      </c>
      <c r="E19" s="255">
        <f t="shared" si="4"/>
        <v>119</v>
      </c>
      <c r="F19" s="44">
        <f t="shared" si="4"/>
        <v>75</v>
      </c>
      <c r="G19" s="99">
        <f t="shared" si="0"/>
        <v>0.3999999999999999</v>
      </c>
      <c r="H19" s="44">
        <f t="shared" si="1"/>
        <v>44</v>
      </c>
      <c r="I19" s="99">
        <f t="shared" si="2"/>
        <v>0.5866666666666667</v>
      </c>
      <c r="J19" s="44">
        <f t="shared" si="3"/>
        <v>44</v>
      </c>
      <c r="K19" s="3"/>
      <c r="L19" s="44">
        <v>35</v>
      </c>
      <c r="M19" s="44">
        <v>35</v>
      </c>
      <c r="U19" s="3"/>
      <c r="V19" s="3"/>
    </row>
    <row r="20" spans="2:22" ht="13.5">
      <c r="B20" s="38" t="s">
        <v>135</v>
      </c>
      <c r="C20" s="297">
        <v>-22</v>
      </c>
      <c r="D20" s="44">
        <v>4</v>
      </c>
      <c r="E20" s="255">
        <f t="shared" si="4"/>
        <v>15</v>
      </c>
      <c r="F20" s="44">
        <f t="shared" si="4"/>
        <v>-5</v>
      </c>
      <c r="G20" s="99">
        <f t="shared" si="0"/>
        <v>-6.5</v>
      </c>
      <c r="H20" s="44">
        <f t="shared" si="1"/>
        <v>-26</v>
      </c>
      <c r="I20" s="99">
        <f t="shared" si="2"/>
        <v>-4</v>
      </c>
      <c r="J20" s="44">
        <f t="shared" si="3"/>
        <v>20</v>
      </c>
      <c r="L20" s="44">
        <v>-37</v>
      </c>
      <c r="M20" s="44">
        <v>9</v>
      </c>
      <c r="U20" s="3"/>
      <c r="V20" s="3"/>
    </row>
    <row r="21" spans="2:22" ht="13.5">
      <c r="B21" s="38" t="s">
        <v>136</v>
      </c>
      <c r="C21" s="297">
        <v>2</v>
      </c>
      <c r="D21" s="44">
        <v>119</v>
      </c>
      <c r="E21" s="255">
        <f t="shared" si="4"/>
        <v>-172</v>
      </c>
      <c r="F21" s="44">
        <f t="shared" si="4"/>
        <v>-7</v>
      </c>
      <c r="G21" s="99">
        <f t="shared" si="0"/>
        <v>-0.9831932773109243</v>
      </c>
      <c r="H21" s="44">
        <f t="shared" si="1"/>
        <v>-117</v>
      </c>
      <c r="I21" s="99">
        <f t="shared" si="2"/>
        <v>23.571428571428573</v>
      </c>
      <c r="J21" s="44">
        <f t="shared" si="3"/>
        <v>-165</v>
      </c>
      <c r="K21" s="3"/>
      <c r="L21" s="44">
        <v>174</v>
      </c>
      <c r="M21" s="44">
        <v>126</v>
      </c>
      <c r="U21" s="3"/>
      <c r="V21" s="3"/>
    </row>
    <row r="22" spans="2:22" ht="13.5">
      <c r="B22" s="38" t="s">
        <v>137</v>
      </c>
      <c r="C22" s="297">
        <v>486</v>
      </c>
      <c r="D22" s="44">
        <v>718</v>
      </c>
      <c r="E22" s="255">
        <f t="shared" si="4"/>
        <v>518</v>
      </c>
      <c r="F22" s="44">
        <f t="shared" si="4"/>
        <v>812</v>
      </c>
      <c r="G22" s="99">
        <f t="shared" si="0"/>
        <v>-0.3231197771587744</v>
      </c>
      <c r="H22" s="44">
        <f t="shared" si="1"/>
        <v>-232</v>
      </c>
      <c r="I22" s="99">
        <f t="shared" si="2"/>
        <v>-0.3620689655172413</v>
      </c>
      <c r="J22" s="44">
        <f t="shared" si="3"/>
        <v>-294</v>
      </c>
      <c r="K22" s="3"/>
      <c r="L22" s="44">
        <v>-32</v>
      </c>
      <c r="M22" s="44">
        <v>-94</v>
      </c>
      <c r="U22" s="3"/>
      <c r="V22" s="3"/>
    </row>
    <row r="23" spans="2:22" ht="13.5">
      <c r="B23" s="81" t="s">
        <v>138</v>
      </c>
      <c r="C23" s="256">
        <v>6679</v>
      </c>
      <c r="D23" s="79">
        <v>4063</v>
      </c>
      <c r="E23" s="256">
        <f t="shared" si="4"/>
        <v>2083</v>
      </c>
      <c r="F23" s="79">
        <f t="shared" si="4"/>
        <v>1216</v>
      </c>
      <c r="G23" s="156">
        <f t="shared" si="0"/>
        <v>0.6438592173270983</v>
      </c>
      <c r="H23" s="79">
        <f t="shared" si="1"/>
        <v>2616</v>
      </c>
      <c r="I23" s="156">
        <f t="shared" si="2"/>
        <v>0.7129934210526316</v>
      </c>
      <c r="J23" s="79">
        <f t="shared" si="3"/>
        <v>867</v>
      </c>
      <c r="L23" s="79">
        <v>4596</v>
      </c>
      <c r="M23" s="79">
        <v>2847</v>
      </c>
      <c r="U23" s="3"/>
      <c r="V23" s="3"/>
    </row>
    <row r="24" spans="2:22" ht="14.25">
      <c r="B24" s="30"/>
      <c r="C24" s="255"/>
      <c r="D24" s="44"/>
      <c r="E24" s="255"/>
      <c r="F24" s="44"/>
      <c r="G24" s="99"/>
      <c r="H24" s="44"/>
      <c r="I24" s="99"/>
      <c r="J24" s="44"/>
      <c r="L24" s="44"/>
      <c r="M24" s="44"/>
      <c r="U24" s="3"/>
      <c r="V24" s="3"/>
    </row>
    <row r="25" spans="2:22" ht="14.25" thickBot="1">
      <c r="B25" s="75" t="s">
        <v>139</v>
      </c>
      <c r="C25" s="257"/>
      <c r="D25" s="197"/>
      <c r="E25" s="257"/>
      <c r="F25" s="197"/>
      <c r="G25" s="298"/>
      <c r="H25" s="197"/>
      <c r="I25" s="298"/>
      <c r="J25" s="197"/>
      <c r="L25" s="197"/>
      <c r="M25" s="197"/>
      <c r="U25" s="3"/>
      <c r="V25" s="3"/>
    </row>
    <row r="26" spans="2:22" ht="13.5">
      <c r="B26" s="38" t="s">
        <v>140</v>
      </c>
      <c r="C26" s="254">
        <v>-523</v>
      </c>
      <c r="D26" s="44">
        <v>-388</v>
      </c>
      <c r="E26" s="255">
        <f aca="true" t="shared" si="5" ref="E26:F29">C26-L26</f>
        <v>-292</v>
      </c>
      <c r="F26" s="44">
        <f t="shared" si="5"/>
        <v>-167</v>
      </c>
      <c r="G26" s="296">
        <f>_xlfn.IFERROR(C26/D26-1,"")</f>
        <v>0.347938144329897</v>
      </c>
      <c r="H26" s="196">
        <f>C26-D26</f>
        <v>-135</v>
      </c>
      <c r="I26" s="296">
        <f>_xlfn.IFERROR(E26/F26-1,"")</f>
        <v>0.7485029940119761</v>
      </c>
      <c r="J26" s="196">
        <f>E26-F26</f>
        <v>-125</v>
      </c>
      <c r="L26" s="44">
        <v>-231</v>
      </c>
      <c r="M26" s="44">
        <v>-221</v>
      </c>
      <c r="U26" s="3"/>
      <c r="V26" s="3"/>
    </row>
    <row r="27" spans="2:22" ht="13.5">
      <c r="B27" s="38" t="s">
        <v>141</v>
      </c>
      <c r="C27" s="255">
        <v>-2330</v>
      </c>
      <c r="D27" s="44">
        <v>-1827</v>
      </c>
      <c r="E27" s="255">
        <f t="shared" si="5"/>
        <v>-1044</v>
      </c>
      <c r="F27" s="44">
        <f t="shared" si="5"/>
        <v>-715</v>
      </c>
      <c r="G27" s="99">
        <f>_xlfn.IFERROR(C27/D27-1,"")</f>
        <v>0.27531472359058573</v>
      </c>
      <c r="H27" s="44">
        <f>C27-D27</f>
        <v>-503</v>
      </c>
      <c r="I27" s="99">
        <f>_xlfn.IFERROR(E27/F27-1,"")</f>
        <v>0.4601398601398601</v>
      </c>
      <c r="J27" s="44">
        <f>E27-F27</f>
        <v>-329</v>
      </c>
      <c r="L27" s="44">
        <v>-1286</v>
      </c>
      <c r="M27" s="44">
        <v>-1112</v>
      </c>
      <c r="U27" s="3"/>
      <c r="V27" s="3"/>
    </row>
    <row r="28" spans="2:13" ht="13.5">
      <c r="B28" s="38" t="s">
        <v>142</v>
      </c>
      <c r="C28" s="255">
        <v>-85</v>
      </c>
      <c r="D28" s="44">
        <v>-65</v>
      </c>
      <c r="E28" s="255">
        <f t="shared" si="5"/>
        <v>-56</v>
      </c>
      <c r="F28" s="44">
        <f t="shared" si="5"/>
        <v>-167</v>
      </c>
      <c r="G28" s="99">
        <f>_xlfn.IFERROR(C28/D28-1,"")</f>
        <v>0.3076923076923077</v>
      </c>
      <c r="H28" s="44">
        <f>C28-D28</f>
        <v>-20</v>
      </c>
      <c r="I28" s="99">
        <f t="shared" si="2"/>
        <v>-0.6646706586826348</v>
      </c>
      <c r="J28" s="44">
        <f t="shared" si="3"/>
        <v>111</v>
      </c>
      <c r="L28" s="44">
        <v>-29</v>
      </c>
      <c r="M28" s="44">
        <v>102</v>
      </c>
    </row>
    <row r="29" spans="2:13" ht="13.5">
      <c r="B29" s="81" t="s">
        <v>143</v>
      </c>
      <c r="C29" s="256">
        <v>-2938</v>
      </c>
      <c r="D29" s="79">
        <v>-2280</v>
      </c>
      <c r="E29" s="255">
        <f t="shared" si="5"/>
        <v>-1392</v>
      </c>
      <c r="F29" s="79">
        <f t="shared" si="5"/>
        <v>-1049</v>
      </c>
      <c r="G29" s="156">
        <f>_xlfn.IFERROR(C29/D29-1,"")</f>
        <v>0.2885964912280701</v>
      </c>
      <c r="H29" s="79">
        <f>C29-D29</f>
        <v>-658</v>
      </c>
      <c r="I29" s="156">
        <f t="shared" si="2"/>
        <v>0.32697807435653004</v>
      </c>
      <c r="J29" s="79">
        <f t="shared" si="3"/>
        <v>-343</v>
      </c>
      <c r="L29" s="79">
        <v>-1546</v>
      </c>
      <c r="M29" s="79">
        <v>-1231</v>
      </c>
    </row>
    <row r="30" spans="2:13" ht="14.25">
      <c r="B30" s="30"/>
      <c r="C30" s="255"/>
      <c r="D30" s="44"/>
      <c r="E30" s="255"/>
      <c r="F30" s="44"/>
      <c r="G30" s="99"/>
      <c r="H30" s="44"/>
      <c r="I30" s="99"/>
      <c r="J30" s="44"/>
      <c r="L30" s="44"/>
      <c r="M30" s="44"/>
    </row>
    <row r="31" spans="2:13" ht="14.25" thickBot="1">
      <c r="B31" s="75" t="s">
        <v>144</v>
      </c>
      <c r="C31" s="257"/>
      <c r="D31" s="197"/>
      <c r="E31" s="257"/>
      <c r="F31" s="197"/>
      <c r="G31" s="298"/>
      <c r="H31" s="197"/>
      <c r="I31" s="298"/>
      <c r="J31" s="197"/>
      <c r="L31" s="197"/>
      <c r="M31" s="197"/>
    </row>
    <row r="32" spans="2:13" ht="13.5">
      <c r="B32" s="38" t="s">
        <v>145</v>
      </c>
      <c r="C32" s="254">
        <v>295</v>
      </c>
      <c r="D32" s="196">
        <v>103</v>
      </c>
      <c r="E32" s="255">
        <f aca="true" t="shared" si="6" ref="E32:F40">C32-L32</f>
        <v>133</v>
      </c>
      <c r="F32" s="196">
        <f t="shared" si="6"/>
        <v>33</v>
      </c>
      <c r="G32" s="296">
        <f>_xlfn.IFERROR(C32/D32-1,"")</f>
        <v>1.8640776699029127</v>
      </c>
      <c r="H32" s="196">
        <f>C32-D32</f>
        <v>192</v>
      </c>
      <c r="I32" s="296">
        <f t="shared" si="2"/>
        <v>3.0303030303030303</v>
      </c>
      <c r="J32" s="196">
        <f t="shared" si="3"/>
        <v>100</v>
      </c>
      <c r="K32" s="3"/>
      <c r="L32" s="196">
        <v>162</v>
      </c>
      <c r="M32" s="196">
        <v>70</v>
      </c>
    </row>
    <row r="33" spans="2:13" ht="13.5">
      <c r="B33" s="38" t="s">
        <v>146</v>
      </c>
      <c r="C33" s="255">
        <v>-3400</v>
      </c>
      <c r="D33" s="44">
        <v>-2705</v>
      </c>
      <c r="E33" s="255">
        <f t="shared" si="6"/>
        <v>-119</v>
      </c>
      <c r="F33" s="44">
        <f t="shared" si="6"/>
        <v>-152</v>
      </c>
      <c r="G33" s="99">
        <f>_xlfn.IFERROR(C33/D33-1,"")</f>
        <v>0.2569316081330868</v>
      </c>
      <c r="H33" s="44">
        <f>C33-D33</f>
        <v>-695</v>
      </c>
      <c r="I33" s="99">
        <f t="shared" si="2"/>
        <v>-0.2171052631578947</v>
      </c>
      <c r="J33" s="44">
        <f t="shared" si="3"/>
        <v>33</v>
      </c>
      <c r="K33" s="3"/>
      <c r="L33" s="44">
        <v>-3281</v>
      </c>
      <c r="M33" s="44">
        <v>-2553</v>
      </c>
    </row>
    <row r="34" spans="2:13" ht="13.5">
      <c r="B34" s="38" t="s">
        <v>142</v>
      </c>
      <c r="C34" s="258">
        <v>-14</v>
      </c>
      <c r="D34" s="44">
        <v>0</v>
      </c>
      <c r="E34" s="255">
        <f t="shared" si="6"/>
        <v>-26</v>
      </c>
      <c r="F34" s="44">
        <f t="shared" si="6"/>
        <v>0</v>
      </c>
      <c r="G34" s="99">
        <f>_xlfn.IFERROR(C34/D34-1,"")</f>
      </c>
      <c r="H34" s="44">
        <f>C34-D34</f>
        <v>-14</v>
      </c>
      <c r="I34" s="99">
        <f t="shared" si="2"/>
      </c>
      <c r="J34" s="44">
        <f t="shared" si="3"/>
        <v>-26</v>
      </c>
      <c r="K34" s="3"/>
      <c r="L34" s="44">
        <v>12</v>
      </c>
      <c r="M34" s="44">
        <v>0</v>
      </c>
    </row>
    <row r="35" spans="2:13" ht="13.5">
      <c r="B35" s="81" t="s">
        <v>147</v>
      </c>
      <c r="C35" s="256">
        <v>-3119</v>
      </c>
      <c r="D35" s="79">
        <v>-2602</v>
      </c>
      <c r="E35" s="255">
        <f t="shared" si="6"/>
        <v>-12</v>
      </c>
      <c r="F35" s="79">
        <f t="shared" si="6"/>
        <v>-119</v>
      </c>
      <c r="G35" s="156">
        <f>_xlfn.IFERROR(C35/D35-1,"")</f>
        <v>0.19869331283627978</v>
      </c>
      <c r="H35" s="79">
        <f>C35-D35</f>
        <v>-517</v>
      </c>
      <c r="I35" s="156">
        <f t="shared" si="2"/>
        <v>-0.8991596638655462</v>
      </c>
      <c r="J35" s="79">
        <f t="shared" si="3"/>
        <v>107</v>
      </c>
      <c r="K35" s="3"/>
      <c r="L35" s="79">
        <v>-3107</v>
      </c>
      <c r="M35" s="79">
        <v>-2483</v>
      </c>
    </row>
    <row r="36" spans="2:13" ht="14.25">
      <c r="B36" s="30"/>
      <c r="C36" s="255"/>
      <c r="D36" s="44"/>
      <c r="E36" s="255"/>
      <c r="F36" s="44"/>
      <c r="G36" s="99"/>
      <c r="H36" s="44"/>
      <c r="I36" s="99"/>
      <c r="J36" s="44"/>
      <c r="K36" s="3"/>
      <c r="L36" s="44"/>
      <c r="M36" s="44"/>
    </row>
    <row r="37" spans="2:13" ht="14.25" thickBot="1">
      <c r="B37" s="75" t="s">
        <v>148</v>
      </c>
      <c r="C37" s="259">
        <v>622</v>
      </c>
      <c r="D37" s="78">
        <v>-819</v>
      </c>
      <c r="E37" s="259">
        <f t="shared" si="6"/>
        <v>679</v>
      </c>
      <c r="F37" s="78">
        <f t="shared" si="6"/>
        <v>48</v>
      </c>
      <c r="G37" s="232">
        <f>_xlfn.IFERROR(C37/D37-1,"")</f>
        <v>-1.7594627594627594</v>
      </c>
      <c r="H37" s="78">
        <f>C37-D37</f>
        <v>1441</v>
      </c>
      <c r="I37" s="232">
        <f t="shared" si="2"/>
        <v>13.145833333333334</v>
      </c>
      <c r="J37" s="78">
        <f t="shared" si="3"/>
        <v>631</v>
      </c>
      <c r="K37" s="3"/>
      <c r="L37" s="78">
        <v>-57</v>
      </c>
      <c r="M37" s="78">
        <v>-867</v>
      </c>
    </row>
    <row r="38" spans="2:13" ht="13.5">
      <c r="B38" s="38" t="s">
        <v>149</v>
      </c>
      <c r="C38" s="255">
        <v>3041</v>
      </c>
      <c r="D38" s="44">
        <v>3928</v>
      </c>
      <c r="E38" s="255">
        <f t="shared" si="6"/>
        <v>0</v>
      </c>
      <c r="F38" s="44">
        <f t="shared" si="6"/>
        <v>0</v>
      </c>
      <c r="G38" s="99">
        <f>_xlfn.IFERROR(C38/D38-1,"")</f>
        <v>-0.22581466395112015</v>
      </c>
      <c r="H38" s="44">
        <f>C38-D38</f>
        <v>-887</v>
      </c>
      <c r="I38" s="99">
        <f t="shared" si="2"/>
      </c>
      <c r="J38" s="44">
        <f t="shared" si="3"/>
        <v>0</v>
      </c>
      <c r="L38" s="44">
        <v>3041</v>
      </c>
      <c r="M38" s="44">
        <v>3928</v>
      </c>
    </row>
    <row r="39" spans="2:13" ht="13.5">
      <c r="B39" s="38" t="s">
        <v>150</v>
      </c>
      <c r="C39" s="258">
        <v>8</v>
      </c>
      <c r="D39" s="46">
        <v>5</v>
      </c>
      <c r="E39" s="258">
        <f t="shared" si="6"/>
        <v>-17</v>
      </c>
      <c r="F39" s="46">
        <f t="shared" si="6"/>
        <v>-1</v>
      </c>
      <c r="G39" s="99">
        <f>_xlfn.IFERROR(C39/D39-1,"")</f>
        <v>0.6000000000000001</v>
      </c>
      <c r="H39" s="46">
        <f>C39-D39</f>
        <v>3</v>
      </c>
      <c r="I39" s="99">
        <f t="shared" si="2"/>
        <v>16</v>
      </c>
      <c r="J39" s="46">
        <f t="shared" si="3"/>
        <v>-16</v>
      </c>
      <c r="K39" s="3"/>
      <c r="L39" s="46">
        <v>25</v>
      </c>
      <c r="M39" s="46">
        <v>6</v>
      </c>
    </row>
    <row r="40" spans="2:13" ht="13.5">
      <c r="B40" s="81" t="s">
        <v>151</v>
      </c>
      <c r="C40" s="256">
        <v>3663</v>
      </c>
      <c r="D40" s="79">
        <v>3109</v>
      </c>
      <c r="E40" s="256">
        <f t="shared" si="6"/>
        <v>679</v>
      </c>
      <c r="F40" s="79">
        <f t="shared" si="6"/>
        <v>48</v>
      </c>
      <c r="G40" s="156">
        <f>_xlfn.IFERROR(C40/D40-1,"")</f>
        <v>0.1781923448054037</v>
      </c>
      <c r="H40" s="79">
        <f>C40-D40</f>
        <v>554</v>
      </c>
      <c r="I40" s="156">
        <f t="shared" si="2"/>
        <v>13.145833333333334</v>
      </c>
      <c r="J40" s="79">
        <f t="shared" si="3"/>
        <v>631</v>
      </c>
      <c r="L40" s="79">
        <v>2984</v>
      </c>
      <c r="M40" s="79">
        <v>3061</v>
      </c>
    </row>
    <row r="41" spans="2:6" ht="15.75" customHeight="1">
      <c r="B41" s="31"/>
      <c r="C41" s="150"/>
      <c r="D41" s="150"/>
      <c r="E41" s="47">
        <f>_xlfn.IFERROR(C41/#REF!-1,"")</f>
      </c>
      <c r="F41" s="158"/>
    </row>
    <row r="42" spans="2:4" ht="13.5">
      <c r="B42" s="155" t="s">
        <v>302</v>
      </c>
      <c r="C42" s="150"/>
      <c r="D42" s="150"/>
    </row>
    <row r="43" spans="2:4" ht="31.5" customHeight="1">
      <c r="B43" s="194"/>
      <c r="C43" s="3"/>
      <c r="D43" s="3"/>
    </row>
    <row r="44" spans="2:5" ht="15.75" customHeight="1">
      <c r="B44" s="2"/>
      <c r="C44" s="3"/>
      <c r="D44" s="3"/>
      <c r="E44" s="1"/>
    </row>
    <row r="45" spans="2:5" ht="15.75" customHeight="1">
      <c r="B45" s="2"/>
      <c r="C45" s="3"/>
      <c r="D45" s="3"/>
      <c r="E45" s="1"/>
    </row>
    <row r="46" spans="2:5" ht="12.75" customHeight="1">
      <c r="B46" s="2"/>
      <c r="C46" s="3"/>
      <c r="D46" s="3"/>
      <c r="E46" s="1"/>
    </row>
    <row r="47" spans="2:5" ht="12.75" customHeight="1">
      <c r="B47" s="2"/>
      <c r="C47" s="3"/>
      <c r="D47" s="3"/>
      <c r="E47" s="1"/>
    </row>
    <row r="48" spans="2:5" ht="12.75" customHeight="1">
      <c r="B48" s="2"/>
      <c r="C48" s="3"/>
      <c r="D48" s="3"/>
      <c r="E48" s="1"/>
    </row>
    <row r="49" spans="2:5" ht="12.75" customHeight="1">
      <c r="B49" s="2"/>
      <c r="C49" s="3"/>
      <c r="D49" s="3"/>
      <c r="E49" s="1"/>
    </row>
    <row r="50" spans="2:5" ht="12.75" customHeight="1">
      <c r="B50" s="2"/>
      <c r="C50" s="3"/>
      <c r="E50" s="1"/>
    </row>
    <row r="51" spans="2:5" ht="12.75" customHeight="1">
      <c r="B51" s="2"/>
      <c r="C51" s="3"/>
      <c r="E51" s="1"/>
    </row>
    <row r="52" spans="3:20" s="2" customFormat="1" ht="14.25" customHeight="1">
      <c r="C52" s="3"/>
      <c r="D52" s="3"/>
      <c r="E52" s="1"/>
      <c r="F52" s="1"/>
      <c r="G52" s="1"/>
      <c r="H52" s="1"/>
      <c r="I52" s="1"/>
      <c r="J52" s="1"/>
      <c r="K52" s="1"/>
      <c r="L52" s="1"/>
      <c r="M52" s="1"/>
      <c r="N52" s="1"/>
      <c r="O52" s="1"/>
      <c r="P52" s="1"/>
      <c r="Q52" s="1"/>
      <c r="R52" s="1"/>
      <c r="S52" s="1"/>
      <c r="T52" s="1"/>
    </row>
    <row r="53" spans="3:20" s="2" customFormat="1" ht="12.75" customHeight="1">
      <c r="C53" s="3"/>
      <c r="D53" s="3"/>
      <c r="E53" s="1"/>
      <c r="F53" s="1"/>
      <c r="G53" s="1"/>
      <c r="H53" s="1"/>
      <c r="I53" s="1"/>
      <c r="J53" s="1"/>
      <c r="K53" s="1"/>
      <c r="L53" s="1"/>
      <c r="M53" s="1"/>
      <c r="N53" s="1"/>
      <c r="O53" s="1"/>
      <c r="P53" s="1"/>
      <c r="Q53" s="1"/>
      <c r="R53" s="1"/>
      <c r="S53" s="1"/>
      <c r="T53" s="1"/>
    </row>
    <row r="54" spans="3:20" s="2" customFormat="1" ht="13.5">
      <c r="C54" s="3"/>
      <c r="D54" s="3"/>
      <c r="E54" s="1"/>
      <c r="F54" s="1"/>
      <c r="G54" s="1"/>
      <c r="H54" s="1"/>
      <c r="I54" s="1"/>
      <c r="J54" s="1"/>
      <c r="K54" s="1"/>
      <c r="L54" s="1"/>
      <c r="M54" s="1"/>
      <c r="N54" s="1"/>
      <c r="O54" s="1"/>
      <c r="P54" s="1"/>
      <c r="Q54" s="1"/>
      <c r="R54" s="1"/>
      <c r="S54" s="1"/>
      <c r="T54" s="1"/>
    </row>
    <row r="55" spans="3:20" s="2" customFormat="1" ht="12.75" customHeight="1">
      <c r="C55" s="3"/>
      <c r="D55" s="3"/>
      <c r="E55" s="1"/>
      <c r="F55" s="1"/>
      <c r="G55" s="1"/>
      <c r="H55" s="1"/>
      <c r="I55" s="1"/>
      <c r="J55" s="1"/>
      <c r="K55" s="1"/>
      <c r="L55" s="1"/>
      <c r="M55" s="1"/>
      <c r="N55" s="1"/>
      <c r="O55" s="1"/>
      <c r="P55" s="1"/>
      <c r="Q55" s="1"/>
      <c r="R55" s="1"/>
      <c r="S55" s="1"/>
      <c r="T55" s="1"/>
    </row>
    <row r="56" spans="3:20" s="2" customFormat="1" ht="13.5">
      <c r="C56" s="3"/>
      <c r="D56" s="3"/>
      <c r="E56" s="1"/>
      <c r="F56" s="1"/>
      <c r="G56" s="1"/>
      <c r="H56" s="1"/>
      <c r="I56" s="1"/>
      <c r="J56" s="1"/>
      <c r="K56" s="1"/>
      <c r="L56" s="1"/>
      <c r="M56" s="1"/>
      <c r="N56" s="1"/>
      <c r="O56" s="1"/>
      <c r="P56" s="1"/>
      <c r="Q56" s="1"/>
      <c r="R56" s="1"/>
      <c r="S56" s="1"/>
      <c r="T56" s="1"/>
    </row>
    <row r="57" spans="3:20" s="2" customFormat="1" ht="12.75" customHeight="1">
      <c r="C57" s="3"/>
      <c r="D57" s="3"/>
      <c r="E57" s="1"/>
      <c r="F57" s="1"/>
      <c r="G57" s="1"/>
      <c r="H57" s="1"/>
      <c r="I57" s="1"/>
      <c r="J57" s="1"/>
      <c r="K57" s="1"/>
      <c r="L57" s="1"/>
      <c r="M57" s="1"/>
      <c r="N57" s="1"/>
      <c r="O57" s="1"/>
      <c r="P57" s="1"/>
      <c r="Q57" s="1"/>
      <c r="R57" s="1"/>
      <c r="S57" s="1"/>
      <c r="T57" s="1"/>
    </row>
    <row r="58" spans="3:20" s="2" customFormat="1" ht="13.5">
      <c r="C58" s="3"/>
      <c r="D58" s="3"/>
      <c r="E58" s="1"/>
      <c r="F58" s="1"/>
      <c r="G58" s="1"/>
      <c r="H58" s="1"/>
      <c r="I58" s="1"/>
      <c r="J58" s="1"/>
      <c r="K58" s="1"/>
      <c r="L58" s="1"/>
      <c r="M58" s="1"/>
      <c r="N58" s="1"/>
      <c r="O58" s="1"/>
      <c r="P58" s="1"/>
      <c r="Q58" s="1"/>
      <c r="R58" s="1"/>
      <c r="S58" s="1"/>
      <c r="T58" s="1"/>
    </row>
    <row r="59" spans="3:20" s="2" customFormat="1" ht="13.5">
      <c r="C59" s="3"/>
      <c r="D59" s="3"/>
      <c r="E59" s="1"/>
      <c r="F59" s="1"/>
      <c r="G59" s="1"/>
      <c r="H59" s="1"/>
      <c r="I59" s="1"/>
      <c r="J59" s="1"/>
      <c r="K59" s="1"/>
      <c r="L59" s="1"/>
      <c r="M59" s="1"/>
      <c r="N59" s="1"/>
      <c r="O59" s="1"/>
      <c r="P59" s="1"/>
      <c r="Q59" s="1"/>
      <c r="R59" s="1"/>
      <c r="S59" s="1"/>
      <c r="T59" s="1"/>
    </row>
    <row r="60" spans="2:5" ht="13.5">
      <c r="B60" s="2"/>
      <c r="C60" s="3"/>
      <c r="D60" s="3"/>
      <c r="E60" s="1"/>
    </row>
    <row r="61" spans="2:5" ht="13.5">
      <c r="B61" s="2"/>
      <c r="C61" s="3"/>
      <c r="D61" s="3"/>
      <c r="E61" s="1"/>
    </row>
    <row r="62" spans="2:5" ht="13.5">
      <c r="B62" s="2"/>
      <c r="C62" s="3"/>
      <c r="D62" s="3"/>
      <c r="E62" s="1"/>
    </row>
    <row r="63" spans="2:5" ht="13.5">
      <c r="B63" s="2"/>
      <c r="C63" s="3"/>
      <c r="D63" s="3"/>
      <c r="E63" s="1"/>
    </row>
    <row r="64" spans="2:5" ht="13.5">
      <c r="B64" s="2"/>
      <c r="C64" s="3"/>
      <c r="D64" s="3"/>
      <c r="E64" s="1"/>
    </row>
    <row r="65" spans="2:5" ht="13.5">
      <c r="B65" s="2"/>
      <c r="C65" s="3"/>
      <c r="D65" s="3"/>
      <c r="E65" s="1"/>
    </row>
    <row r="66" spans="2:5" ht="13.5">
      <c r="B66" s="2"/>
      <c r="C66" s="3"/>
      <c r="D66" s="3"/>
      <c r="E66" s="1"/>
    </row>
    <row r="67" spans="2:5" ht="12.75" customHeight="1">
      <c r="B67" s="2"/>
      <c r="C67" s="3"/>
      <c r="D67" s="3"/>
      <c r="E67" s="1"/>
    </row>
    <row r="68" spans="2:5" ht="12.75" customHeight="1">
      <c r="B68" s="2"/>
      <c r="C68" s="3"/>
      <c r="D68" s="3"/>
      <c r="E68" s="1"/>
    </row>
    <row r="69" spans="2:5" ht="13.5">
      <c r="B69" s="2"/>
      <c r="E69" s="1"/>
    </row>
    <row r="70" spans="2:5" ht="13.5">
      <c r="B70" s="2"/>
      <c r="E70" s="1"/>
    </row>
    <row r="71" spans="2:5" ht="13.5">
      <c r="B71" s="2"/>
      <c r="E71" s="1"/>
    </row>
    <row r="72" spans="2:5" ht="13.5">
      <c r="B72" s="2"/>
      <c r="E72" s="1"/>
    </row>
    <row r="73" spans="2:5" ht="13.5">
      <c r="B73" s="2"/>
      <c r="E73" s="1"/>
    </row>
    <row r="74" spans="2:5" ht="13.5">
      <c r="B74" s="2"/>
      <c r="E74" s="1"/>
    </row>
    <row r="75" spans="3:5" ht="13.5">
      <c r="C75" s="2"/>
      <c r="D75" s="2"/>
      <c r="E75" s="1"/>
    </row>
    <row r="76" spans="3:5" ht="13.5">
      <c r="C76" s="2"/>
      <c r="D76" s="2"/>
      <c r="E76" s="1"/>
    </row>
    <row r="77" spans="3:5" ht="13.5">
      <c r="C77" s="2"/>
      <c r="D77" s="2"/>
      <c r="E77" s="1"/>
    </row>
    <row r="78" spans="3:5" ht="13.5">
      <c r="C78" s="2"/>
      <c r="D78" s="2"/>
      <c r="E78" s="1"/>
    </row>
    <row r="79" spans="3:4" ht="13.5">
      <c r="C79" s="2"/>
      <c r="D79" s="2"/>
    </row>
    <row r="80" spans="3:4" ht="13.5">
      <c r="C80" s="2"/>
      <c r="D80" s="2"/>
    </row>
    <row r="81" spans="3:4" ht="13.5">
      <c r="C81" s="2"/>
      <c r="D81" s="2"/>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ignoredErrors>
    <ignoredError sqref="H8:H40 I8:I40" formula="1"/>
  </ignoredErrors>
  <drawing r:id="rId1"/>
</worksheet>
</file>

<file path=xl/worksheets/sheet6.xml><?xml version="1.0" encoding="utf-8"?>
<worksheet xmlns="http://schemas.openxmlformats.org/spreadsheetml/2006/main" xmlns:r="http://schemas.openxmlformats.org/officeDocument/2006/relationships">
  <dimension ref="B1:X3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23" width="20.7109375" style="1" customWidth="1"/>
    <col min="24" max="16384" width="9.140625" style="1" customWidth="1"/>
  </cols>
  <sheetData>
    <row r="1" spans="2:3" ht="23.25" customHeight="1">
      <c r="B1" s="293" t="s">
        <v>65</v>
      </c>
      <c r="C1" s="65"/>
    </row>
    <row r="2" spans="2:13" ht="15.75" customHeight="1">
      <c r="B2" s="69"/>
      <c r="C2" s="69"/>
      <c r="D2" s="69"/>
      <c r="E2" s="69"/>
      <c r="F2" s="69"/>
      <c r="G2" s="35"/>
      <c r="H2" s="35"/>
      <c r="I2" s="35"/>
      <c r="J2" s="35"/>
      <c r="K2" s="6"/>
      <c r="L2" s="35"/>
      <c r="M2" s="35"/>
    </row>
    <row r="3" spans="2:13" ht="13.5">
      <c r="B3" s="2"/>
      <c r="C3" s="2"/>
      <c r="D3" s="24"/>
      <c r="E3" s="2"/>
      <c r="F3" s="24"/>
      <c r="G3" s="42"/>
      <c r="H3" s="42"/>
      <c r="I3" s="42"/>
      <c r="J3" s="42"/>
      <c r="L3" s="2"/>
      <c r="M3" s="24"/>
    </row>
    <row r="4" spans="2:13" ht="75.75" customHeight="1">
      <c r="B4" s="80" t="s">
        <v>54</v>
      </c>
      <c r="C4" s="72" t="s">
        <v>309</v>
      </c>
      <c r="D4" s="108" t="s">
        <v>47</v>
      </c>
      <c r="E4" s="72" t="s">
        <v>310</v>
      </c>
      <c r="F4" s="108" t="s">
        <v>46</v>
      </c>
      <c r="G4" s="73" t="s">
        <v>315</v>
      </c>
      <c r="H4" s="73" t="s">
        <v>317</v>
      </c>
      <c r="I4" s="73" t="s">
        <v>316</v>
      </c>
      <c r="J4" s="73" t="s">
        <v>318</v>
      </c>
      <c r="K4" s="108"/>
      <c r="L4" s="108" t="s">
        <v>274</v>
      </c>
      <c r="M4" s="108" t="s">
        <v>43</v>
      </c>
    </row>
    <row r="5" spans="2:13" ht="12" customHeight="1">
      <c r="B5" s="68"/>
      <c r="C5" s="100" t="s">
        <v>39</v>
      </c>
      <c r="D5" s="98" t="s">
        <v>39</v>
      </c>
      <c r="E5" s="100" t="s">
        <v>39</v>
      </c>
      <c r="F5" s="98" t="s">
        <v>39</v>
      </c>
      <c r="G5" s="98" t="s">
        <v>121</v>
      </c>
      <c r="H5" s="98" t="s">
        <v>39</v>
      </c>
      <c r="I5" s="98" t="s">
        <v>121</v>
      </c>
      <c r="J5" s="98" t="s">
        <v>39</v>
      </c>
      <c r="K5" s="43"/>
      <c r="L5" s="98" t="s">
        <v>39</v>
      </c>
      <c r="M5" s="98" t="s">
        <v>39</v>
      </c>
    </row>
    <row r="6" spans="2:13" ht="12" customHeight="1" thickBot="1">
      <c r="B6" s="101"/>
      <c r="C6" s="102"/>
      <c r="D6" s="104"/>
      <c r="E6" s="102"/>
      <c r="F6" s="104"/>
      <c r="G6" s="104"/>
      <c r="H6" s="104"/>
      <c r="I6" s="104"/>
      <c r="J6" s="104"/>
      <c r="K6" s="43"/>
      <c r="L6" s="104"/>
      <c r="M6" s="104"/>
    </row>
    <row r="7" spans="2:13" ht="13.5">
      <c r="B7" s="81" t="s">
        <v>152</v>
      </c>
      <c r="C7" s="82">
        <v>15290</v>
      </c>
      <c r="D7" s="79">
        <v>16825</v>
      </c>
      <c r="E7" s="82">
        <f>C7-L7</f>
        <v>4859</v>
      </c>
      <c r="F7" s="79">
        <f>D7-M7</f>
        <v>5751</v>
      </c>
      <c r="G7" s="156">
        <f>_xlfn.IFERROR(C7/D7-1,"")</f>
        <v>-0.09123328380386331</v>
      </c>
      <c r="H7" s="79">
        <f>C7-D7</f>
        <v>-1535</v>
      </c>
      <c r="I7" s="156">
        <f>_xlfn.IFERROR(E7/F7-1,"")</f>
        <v>-0.15510346026777955</v>
      </c>
      <c r="J7" s="79">
        <f>E7-F7</f>
        <v>-892</v>
      </c>
      <c r="K7" s="44"/>
      <c r="L7" s="79">
        <v>10431</v>
      </c>
      <c r="M7" s="79">
        <v>11074</v>
      </c>
    </row>
    <row r="8" spans="2:13" ht="13.5">
      <c r="B8" s="38" t="s">
        <v>153</v>
      </c>
      <c r="C8" s="41">
        <v>13506</v>
      </c>
      <c r="D8" s="44">
        <v>15673</v>
      </c>
      <c r="E8" s="41">
        <f aca="true" t="shared" si="0" ref="E8:F27">C8-L8</f>
        <v>4385</v>
      </c>
      <c r="F8" s="44">
        <f t="shared" si="0"/>
        <v>5306</v>
      </c>
      <c r="G8" s="99">
        <f aca="true" t="shared" si="1" ref="G8:G18">_xlfn.IFERROR(C8/D8-1,"")</f>
        <v>-0.13826325527978056</v>
      </c>
      <c r="H8" s="44">
        <f aca="true" t="shared" si="2" ref="H8:H18">C8-D8</f>
        <v>-2167</v>
      </c>
      <c r="I8" s="99">
        <f aca="true" t="shared" si="3" ref="I8:I27">_xlfn.IFERROR(E8/F8-1,"")</f>
        <v>-0.17357708254805881</v>
      </c>
      <c r="J8" s="44">
        <f aca="true" t="shared" si="4" ref="J8:J27">E8-F8</f>
        <v>-921</v>
      </c>
      <c r="K8" s="44"/>
      <c r="L8" s="44">
        <v>9121</v>
      </c>
      <c r="M8" s="44">
        <v>10367</v>
      </c>
    </row>
    <row r="9" spans="2:24" ht="13.5">
      <c r="B9" s="38" t="s">
        <v>154</v>
      </c>
      <c r="C9" s="41">
        <v>709</v>
      </c>
      <c r="D9" s="44">
        <v>779</v>
      </c>
      <c r="E9" s="41">
        <f t="shared" si="0"/>
        <v>268</v>
      </c>
      <c r="F9" s="44">
        <f t="shared" si="0"/>
        <v>302</v>
      </c>
      <c r="G9" s="99">
        <f t="shared" si="1"/>
        <v>-0.08985879332477531</v>
      </c>
      <c r="H9" s="44">
        <f t="shared" si="2"/>
        <v>-70</v>
      </c>
      <c r="I9" s="99">
        <f t="shared" si="3"/>
        <v>-0.11258278145695366</v>
      </c>
      <c r="J9" s="44">
        <f t="shared" si="4"/>
        <v>-34</v>
      </c>
      <c r="K9" s="44"/>
      <c r="L9" s="44">
        <v>441</v>
      </c>
      <c r="M9" s="44">
        <v>477</v>
      </c>
      <c r="X9" s="3"/>
    </row>
    <row r="10" spans="2:24" ht="13.5">
      <c r="B10" s="38" t="s">
        <v>26</v>
      </c>
      <c r="C10" s="41">
        <v>36</v>
      </c>
      <c r="D10" s="44">
        <v>41</v>
      </c>
      <c r="E10" s="41">
        <f t="shared" si="0"/>
        <v>14</v>
      </c>
      <c r="F10" s="44">
        <f t="shared" si="0"/>
        <v>15</v>
      </c>
      <c r="G10" s="99">
        <f t="shared" si="1"/>
        <v>-0.12195121951219512</v>
      </c>
      <c r="H10" s="44">
        <f t="shared" si="2"/>
        <v>-5</v>
      </c>
      <c r="I10" s="99">
        <f t="shared" si="3"/>
        <v>-0.06666666666666665</v>
      </c>
      <c r="J10" s="44">
        <f t="shared" si="4"/>
        <v>-1</v>
      </c>
      <c r="K10" s="44"/>
      <c r="L10" s="44">
        <v>22</v>
      </c>
      <c r="M10" s="44">
        <v>26</v>
      </c>
      <c r="X10" s="3"/>
    </row>
    <row r="11" spans="2:24" ht="13.5">
      <c r="B11" s="38" t="s">
        <v>155</v>
      </c>
      <c r="C11" s="41">
        <v>24</v>
      </c>
      <c r="D11" s="44">
        <v>19</v>
      </c>
      <c r="E11" s="41">
        <f t="shared" si="0"/>
        <v>12</v>
      </c>
      <c r="F11" s="44">
        <f t="shared" si="0"/>
        <v>10</v>
      </c>
      <c r="G11" s="99">
        <f t="shared" si="1"/>
        <v>0.26315789473684204</v>
      </c>
      <c r="H11" s="44">
        <f t="shared" si="2"/>
        <v>5</v>
      </c>
      <c r="I11" s="99">
        <f t="shared" si="3"/>
        <v>0.19999999999999996</v>
      </c>
      <c r="J11" s="44">
        <f t="shared" si="4"/>
        <v>2</v>
      </c>
      <c r="K11" s="44"/>
      <c r="L11" s="44">
        <v>12</v>
      </c>
      <c r="M11" s="44">
        <v>9</v>
      </c>
      <c r="X11" s="3"/>
    </row>
    <row r="12" spans="2:24" ht="13.5">
      <c r="B12" s="38" t="s">
        <v>156</v>
      </c>
      <c r="C12" s="41">
        <v>25</v>
      </c>
      <c r="D12" s="44">
        <v>33</v>
      </c>
      <c r="E12" s="41">
        <f t="shared" si="0"/>
        <v>9</v>
      </c>
      <c r="F12" s="44">
        <f t="shared" si="0"/>
        <v>16</v>
      </c>
      <c r="G12" s="99">
        <f t="shared" si="1"/>
        <v>-0.24242424242424243</v>
      </c>
      <c r="H12" s="44">
        <f t="shared" si="2"/>
        <v>-8</v>
      </c>
      <c r="I12" s="99">
        <f t="shared" si="3"/>
        <v>-0.4375</v>
      </c>
      <c r="J12" s="44">
        <f t="shared" si="4"/>
        <v>-7</v>
      </c>
      <c r="K12" s="44"/>
      <c r="L12" s="44">
        <v>16</v>
      </c>
      <c r="M12" s="44">
        <v>17</v>
      </c>
      <c r="W12" s="3"/>
      <c r="X12" s="3"/>
    </row>
    <row r="13" spans="2:24" ht="14.25" thickBot="1">
      <c r="B13" s="38" t="s">
        <v>157</v>
      </c>
      <c r="C13" s="41">
        <v>990</v>
      </c>
      <c r="D13" s="44">
        <v>280</v>
      </c>
      <c r="E13" s="41">
        <f t="shared" si="0"/>
        <v>171</v>
      </c>
      <c r="F13" s="44">
        <f t="shared" si="0"/>
        <v>102</v>
      </c>
      <c r="G13" s="99">
        <f t="shared" si="1"/>
        <v>2.5357142857142856</v>
      </c>
      <c r="H13" s="44">
        <f t="shared" si="2"/>
        <v>710</v>
      </c>
      <c r="I13" s="99">
        <f t="shared" si="3"/>
        <v>0.6764705882352942</v>
      </c>
      <c r="J13" s="44">
        <f t="shared" si="4"/>
        <v>69</v>
      </c>
      <c r="K13" s="44"/>
      <c r="L13" s="44">
        <v>819</v>
      </c>
      <c r="M13" s="44">
        <v>178</v>
      </c>
      <c r="W13" s="3"/>
      <c r="X13" s="3"/>
    </row>
    <row r="14" spans="2:24" ht="13.5">
      <c r="B14" s="84" t="s">
        <v>158</v>
      </c>
      <c r="C14" s="234">
        <v>5748</v>
      </c>
      <c r="D14" s="85">
        <v>5799</v>
      </c>
      <c r="E14" s="234">
        <f t="shared" si="0"/>
        <v>2423</v>
      </c>
      <c r="F14" s="85">
        <f t="shared" si="0"/>
        <v>2533</v>
      </c>
      <c r="G14" s="299">
        <f t="shared" si="1"/>
        <v>-0.008794619762027889</v>
      </c>
      <c r="H14" s="85">
        <f t="shared" si="2"/>
        <v>-51</v>
      </c>
      <c r="I14" s="299">
        <f t="shared" si="3"/>
        <v>-0.043426766679826256</v>
      </c>
      <c r="J14" s="85">
        <f t="shared" si="4"/>
        <v>-110</v>
      </c>
      <c r="K14" s="44"/>
      <c r="L14" s="85">
        <v>3325</v>
      </c>
      <c r="M14" s="85">
        <v>3266</v>
      </c>
      <c r="W14" s="3"/>
      <c r="X14" s="3"/>
    </row>
    <row r="15" spans="2:24" ht="13.5">
      <c r="B15" s="38" t="s">
        <v>159</v>
      </c>
      <c r="C15" s="41">
        <v>653</v>
      </c>
      <c r="D15" s="44">
        <v>919</v>
      </c>
      <c r="E15" s="41">
        <f t="shared" si="0"/>
        <v>299</v>
      </c>
      <c r="F15" s="44">
        <f t="shared" si="0"/>
        <v>467</v>
      </c>
      <c r="G15" s="99">
        <f t="shared" si="1"/>
        <v>-0.28944504896626766</v>
      </c>
      <c r="H15" s="44">
        <f t="shared" si="2"/>
        <v>-266</v>
      </c>
      <c r="I15" s="99">
        <f t="shared" si="3"/>
        <v>-0.3597430406852249</v>
      </c>
      <c r="J15" s="44">
        <f t="shared" si="4"/>
        <v>-168</v>
      </c>
      <c r="K15" s="44"/>
      <c r="L15" s="44">
        <v>354</v>
      </c>
      <c r="M15" s="44">
        <v>452</v>
      </c>
      <c r="W15" s="3"/>
      <c r="X15" s="3"/>
    </row>
    <row r="16" spans="2:24" ht="13.5">
      <c r="B16" s="38" t="s">
        <v>160</v>
      </c>
      <c r="C16" s="41">
        <v>38</v>
      </c>
      <c r="D16" s="44">
        <v>46</v>
      </c>
      <c r="E16" s="41">
        <f t="shared" si="0"/>
        <v>17</v>
      </c>
      <c r="F16" s="44">
        <f t="shared" si="0"/>
        <v>20</v>
      </c>
      <c r="G16" s="99">
        <f t="shared" si="1"/>
        <v>-0.17391304347826086</v>
      </c>
      <c r="H16" s="44">
        <f t="shared" si="2"/>
        <v>-8</v>
      </c>
      <c r="I16" s="99">
        <f t="shared" si="3"/>
        <v>-0.15000000000000002</v>
      </c>
      <c r="J16" s="44">
        <f t="shared" si="4"/>
        <v>-3</v>
      </c>
      <c r="K16" s="44"/>
      <c r="L16" s="44">
        <v>21</v>
      </c>
      <c r="M16" s="44">
        <v>26</v>
      </c>
      <c r="W16" s="3"/>
      <c r="X16" s="3"/>
    </row>
    <row r="17" spans="2:24" ht="13.5">
      <c r="B17" s="38" t="s">
        <v>161</v>
      </c>
      <c r="C17" s="41">
        <v>790</v>
      </c>
      <c r="D17" s="44">
        <v>741</v>
      </c>
      <c r="E17" s="41">
        <f t="shared" si="0"/>
        <v>260</v>
      </c>
      <c r="F17" s="44">
        <f t="shared" si="0"/>
        <v>220</v>
      </c>
      <c r="G17" s="99">
        <f t="shared" si="1"/>
        <v>0.06612685560053988</v>
      </c>
      <c r="H17" s="44">
        <f t="shared" si="2"/>
        <v>49</v>
      </c>
      <c r="I17" s="99">
        <f t="shared" si="3"/>
        <v>0.18181818181818188</v>
      </c>
      <c r="J17" s="44">
        <f t="shared" si="4"/>
        <v>40</v>
      </c>
      <c r="K17" s="44"/>
      <c r="L17" s="44">
        <v>530</v>
      </c>
      <c r="M17" s="44">
        <v>521</v>
      </c>
      <c r="W17" s="3"/>
      <c r="X17" s="3"/>
    </row>
    <row r="18" spans="2:24" ht="13.5">
      <c r="B18" s="38" t="s">
        <v>162</v>
      </c>
      <c r="C18" s="41">
        <v>1353</v>
      </c>
      <c r="D18" s="44">
        <v>1195</v>
      </c>
      <c r="E18" s="41">
        <f t="shared" si="0"/>
        <v>605</v>
      </c>
      <c r="F18" s="44">
        <f t="shared" si="0"/>
        <v>530</v>
      </c>
      <c r="G18" s="99">
        <f t="shared" si="1"/>
        <v>0.13221757322175742</v>
      </c>
      <c r="H18" s="44">
        <f t="shared" si="2"/>
        <v>158</v>
      </c>
      <c r="I18" s="99">
        <f t="shared" si="3"/>
        <v>0.14150943396226423</v>
      </c>
      <c r="J18" s="44">
        <f t="shared" si="4"/>
        <v>75</v>
      </c>
      <c r="K18" s="44"/>
      <c r="L18" s="44">
        <v>748</v>
      </c>
      <c r="M18" s="44">
        <v>665</v>
      </c>
      <c r="W18" s="3"/>
      <c r="X18" s="3"/>
    </row>
    <row r="19" spans="2:24" ht="13.5">
      <c r="B19" s="38" t="s">
        <v>163</v>
      </c>
      <c r="C19" s="41"/>
      <c r="D19" s="44"/>
      <c r="E19" s="41"/>
      <c r="F19" s="44"/>
      <c r="G19" s="99"/>
      <c r="H19" s="44"/>
      <c r="I19" s="99"/>
      <c r="J19" s="44"/>
      <c r="K19" s="44"/>
      <c r="L19" s="44"/>
      <c r="M19" s="44"/>
      <c r="W19" s="3"/>
      <c r="X19" s="3"/>
    </row>
    <row r="20" spans="2:24" ht="13.5">
      <c r="B20" s="38" t="s">
        <v>164</v>
      </c>
      <c r="C20" s="41">
        <v>67</v>
      </c>
      <c r="D20" s="44">
        <v>61</v>
      </c>
      <c r="E20" s="41">
        <f t="shared" si="0"/>
        <v>35</v>
      </c>
      <c r="F20" s="44">
        <f t="shared" si="0"/>
        <v>32</v>
      </c>
      <c r="G20" s="99">
        <f aca="true" t="shared" si="5" ref="G20:G27">_xlfn.IFERROR(C20/D20-1,"")</f>
        <v>0.09836065573770503</v>
      </c>
      <c r="H20" s="44">
        <f aca="true" t="shared" si="6" ref="H20:H27">C20-D20</f>
        <v>6</v>
      </c>
      <c r="I20" s="99">
        <f t="shared" si="3"/>
        <v>0.09375</v>
      </c>
      <c r="J20" s="44">
        <f t="shared" si="4"/>
        <v>3</v>
      </c>
      <c r="K20" s="44"/>
      <c r="L20" s="44">
        <v>32</v>
      </c>
      <c r="M20" s="44">
        <v>29</v>
      </c>
      <c r="W20" s="3"/>
      <c r="X20" s="3"/>
    </row>
    <row r="21" spans="2:24" ht="13.5">
      <c r="B21" s="38" t="s">
        <v>165</v>
      </c>
      <c r="C21" s="41">
        <v>50</v>
      </c>
      <c r="D21" s="44">
        <v>38</v>
      </c>
      <c r="E21" s="41">
        <f t="shared" si="0"/>
        <v>16</v>
      </c>
      <c r="F21" s="44">
        <f t="shared" si="0"/>
        <v>22</v>
      </c>
      <c r="G21" s="99">
        <f t="shared" si="5"/>
        <v>0.3157894736842106</v>
      </c>
      <c r="H21" s="44">
        <f t="shared" si="6"/>
        <v>12</v>
      </c>
      <c r="I21" s="99">
        <f t="shared" si="3"/>
        <v>-0.2727272727272727</v>
      </c>
      <c r="J21" s="44">
        <f t="shared" si="4"/>
        <v>-6</v>
      </c>
      <c r="K21" s="44"/>
      <c r="L21" s="44">
        <v>34</v>
      </c>
      <c r="M21" s="44">
        <v>16</v>
      </c>
      <c r="W21" s="3"/>
      <c r="X21" s="3"/>
    </row>
    <row r="22" spans="2:24" ht="13.5">
      <c r="B22" s="38" t="s">
        <v>166</v>
      </c>
      <c r="C22" s="41">
        <v>37</v>
      </c>
      <c r="D22" s="44">
        <v>37</v>
      </c>
      <c r="E22" s="41">
        <f t="shared" si="0"/>
        <v>21</v>
      </c>
      <c r="F22" s="44">
        <f t="shared" si="0"/>
        <v>20</v>
      </c>
      <c r="G22" s="99">
        <f t="shared" si="5"/>
        <v>0</v>
      </c>
      <c r="H22" s="44">
        <f t="shared" si="6"/>
        <v>0</v>
      </c>
      <c r="I22" s="99">
        <f t="shared" si="3"/>
        <v>0.050000000000000044</v>
      </c>
      <c r="J22" s="44">
        <f t="shared" si="4"/>
        <v>1</v>
      </c>
      <c r="K22" s="44"/>
      <c r="L22" s="44">
        <v>16</v>
      </c>
      <c r="M22" s="44">
        <v>17</v>
      </c>
      <c r="W22" s="3"/>
      <c r="X22" s="3"/>
    </row>
    <row r="23" spans="2:24" ht="13.5">
      <c r="B23" s="38" t="s">
        <v>167</v>
      </c>
      <c r="C23" s="41">
        <v>2288</v>
      </c>
      <c r="D23" s="44">
        <v>2288</v>
      </c>
      <c r="E23" s="41">
        <f t="shared" si="0"/>
        <v>946</v>
      </c>
      <c r="F23" s="44">
        <f t="shared" si="0"/>
        <v>928</v>
      </c>
      <c r="G23" s="99">
        <f t="shared" si="5"/>
        <v>0</v>
      </c>
      <c r="H23" s="44">
        <f t="shared" si="6"/>
        <v>0</v>
      </c>
      <c r="I23" s="99">
        <f t="shared" si="3"/>
        <v>0.0193965517241379</v>
      </c>
      <c r="J23" s="44">
        <f t="shared" si="4"/>
        <v>18</v>
      </c>
      <c r="K23" s="44"/>
      <c r="L23" s="44">
        <v>1342</v>
      </c>
      <c r="M23" s="44">
        <v>1360</v>
      </c>
      <c r="W23" s="3"/>
      <c r="X23" s="3"/>
    </row>
    <row r="24" spans="2:24" ht="13.5">
      <c r="B24" s="38" t="s">
        <v>168</v>
      </c>
      <c r="C24" s="41">
        <v>107</v>
      </c>
      <c r="D24" s="44">
        <v>81</v>
      </c>
      <c r="E24" s="41">
        <f t="shared" si="0"/>
        <v>56</v>
      </c>
      <c r="F24" s="44">
        <f t="shared" si="0"/>
        <v>44</v>
      </c>
      <c r="G24" s="99">
        <f t="shared" si="5"/>
        <v>0.32098765432098775</v>
      </c>
      <c r="H24" s="44">
        <f t="shared" si="6"/>
        <v>26</v>
      </c>
      <c r="I24" s="99">
        <f t="shared" si="3"/>
        <v>0.2727272727272727</v>
      </c>
      <c r="J24" s="44">
        <f t="shared" si="4"/>
        <v>12</v>
      </c>
      <c r="K24" s="44"/>
      <c r="L24" s="44">
        <v>51</v>
      </c>
      <c r="M24" s="44">
        <v>37</v>
      </c>
      <c r="N24" s="3"/>
      <c r="O24" s="3"/>
      <c r="P24" s="3"/>
      <c r="Q24" s="3"/>
      <c r="R24" s="3"/>
      <c r="S24" s="3"/>
      <c r="T24" s="3"/>
      <c r="V24" s="3"/>
      <c r="W24" s="3"/>
      <c r="X24" s="3"/>
    </row>
    <row r="25" spans="2:13" ht="13.5">
      <c r="B25" s="38" t="s">
        <v>169</v>
      </c>
      <c r="C25" s="41">
        <v>137</v>
      </c>
      <c r="D25" s="44">
        <v>131</v>
      </c>
      <c r="E25" s="41">
        <f t="shared" si="0"/>
        <v>71</v>
      </c>
      <c r="F25" s="44">
        <f t="shared" si="0"/>
        <v>70</v>
      </c>
      <c r="G25" s="99">
        <f t="shared" si="5"/>
        <v>0.04580152671755733</v>
      </c>
      <c r="H25" s="44">
        <f t="shared" si="6"/>
        <v>6</v>
      </c>
      <c r="I25" s="99">
        <f t="shared" si="3"/>
        <v>0.014285714285714235</v>
      </c>
      <c r="J25" s="44">
        <f t="shared" si="4"/>
        <v>1</v>
      </c>
      <c r="K25" s="44"/>
      <c r="L25" s="44">
        <v>66</v>
      </c>
      <c r="M25" s="44">
        <v>61</v>
      </c>
    </row>
    <row r="26" spans="2:13" ht="14.25" thickBot="1">
      <c r="B26" s="38" t="s">
        <v>170</v>
      </c>
      <c r="C26" s="41">
        <v>228</v>
      </c>
      <c r="D26" s="44">
        <v>262</v>
      </c>
      <c r="E26" s="41">
        <f t="shared" si="0"/>
        <v>97</v>
      </c>
      <c r="F26" s="44">
        <f t="shared" si="0"/>
        <v>180</v>
      </c>
      <c r="G26" s="99">
        <f t="shared" si="5"/>
        <v>-0.1297709923664122</v>
      </c>
      <c r="H26" s="44">
        <f t="shared" si="6"/>
        <v>-34</v>
      </c>
      <c r="I26" s="99">
        <f t="shared" si="3"/>
        <v>-0.46111111111111114</v>
      </c>
      <c r="J26" s="44">
        <f t="shared" si="4"/>
        <v>-83</v>
      </c>
      <c r="K26" s="44"/>
      <c r="L26" s="44">
        <v>131</v>
      </c>
      <c r="M26" s="44">
        <v>82</v>
      </c>
    </row>
    <row r="27" spans="2:13" ht="15.75" customHeight="1">
      <c r="B27" s="84" t="s">
        <v>171</v>
      </c>
      <c r="C27" s="234">
        <v>21038</v>
      </c>
      <c r="D27" s="85">
        <v>22624</v>
      </c>
      <c r="E27" s="234">
        <f t="shared" si="0"/>
        <v>7282</v>
      </c>
      <c r="F27" s="85">
        <f t="shared" si="0"/>
        <v>8284</v>
      </c>
      <c r="G27" s="299">
        <f t="shared" si="5"/>
        <v>-0.07010254596888266</v>
      </c>
      <c r="H27" s="85">
        <f t="shared" si="6"/>
        <v>-1586</v>
      </c>
      <c r="I27" s="299">
        <f t="shared" si="3"/>
        <v>-0.12095605987445679</v>
      </c>
      <c r="J27" s="85">
        <f t="shared" si="4"/>
        <v>-1002</v>
      </c>
      <c r="K27" s="44"/>
      <c r="L27" s="85">
        <v>13756</v>
      </c>
      <c r="M27" s="85">
        <v>14340</v>
      </c>
    </row>
    <row r="28" spans="5:7" ht="13.5">
      <c r="E28" s="83">
        <f>_xlfn.IFERROR(C28/#REF!-1,"")</f>
      </c>
      <c r="G28" s="44"/>
    </row>
    <row r="29" ht="13.5">
      <c r="B29" s="155"/>
    </row>
    <row r="30" ht="12.75" customHeight="1"/>
    <row r="31" ht="12.75" customHeight="1">
      <c r="D31" s="3"/>
    </row>
    <row r="33" ht="12.75" customHeight="1"/>
    <row r="34" ht="13.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6" min="1" max="25" man="1"/>
  </colBreaks>
  <ignoredErrors>
    <ignoredError sqref="H7:H27" formula="1"/>
  </ignoredErrors>
  <drawing r:id="rId1"/>
</worksheet>
</file>

<file path=xl/worksheets/sheet7.xml><?xml version="1.0" encoding="utf-8"?>
<worksheet xmlns="http://schemas.openxmlformats.org/spreadsheetml/2006/main" xmlns:r="http://schemas.openxmlformats.org/officeDocument/2006/relationships">
  <dimension ref="B1:T41"/>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89.00390625" style="1" customWidth="1"/>
    <col min="3" max="10" width="20.7109375" style="1" customWidth="1"/>
    <col min="11" max="11" width="17.7109375" style="1" customWidth="1"/>
    <col min="12" max="16" width="17.7109375" style="1" hidden="1" customWidth="1"/>
    <col min="17" max="16384" width="9.140625" style="1" customWidth="1"/>
  </cols>
  <sheetData>
    <row r="1" ht="23.25" customHeight="1">
      <c r="B1" s="293" t="s">
        <v>65</v>
      </c>
    </row>
    <row r="2" spans="2:13" ht="15.75" customHeight="1">
      <c r="B2" s="69"/>
      <c r="C2" s="69"/>
      <c r="D2" s="69"/>
      <c r="E2" s="69"/>
      <c r="F2" s="69"/>
      <c r="G2" s="35"/>
      <c r="H2" s="35"/>
      <c r="I2" s="35"/>
      <c r="J2" s="35"/>
      <c r="L2" s="35"/>
      <c r="M2" s="35"/>
    </row>
    <row r="3" spans="2:13" ht="13.5">
      <c r="B3" s="2"/>
      <c r="C3" s="2"/>
      <c r="D3" s="24"/>
      <c r="E3" s="2"/>
      <c r="F3" s="24"/>
      <c r="G3" s="42"/>
      <c r="H3" s="42"/>
      <c r="I3" s="42"/>
      <c r="J3" s="42"/>
      <c r="L3" s="2"/>
      <c r="M3" s="24"/>
    </row>
    <row r="4" spans="2:13" ht="75.75" customHeight="1">
      <c r="B4" s="80" t="s">
        <v>55</v>
      </c>
      <c r="C4" s="72" t="s">
        <v>309</v>
      </c>
      <c r="D4" s="73" t="s">
        <v>313</v>
      </c>
      <c r="E4" s="72" t="s">
        <v>310</v>
      </c>
      <c r="F4" s="73" t="s">
        <v>314</v>
      </c>
      <c r="G4" s="73" t="s">
        <v>325</v>
      </c>
      <c r="H4" s="73" t="s">
        <v>317</v>
      </c>
      <c r="I4" s="73" t="s">
        <v>325</v>
      </c>
      <c r="J4" s="73" t="s">
        <v>318</v>
      </c>
      <c r="K4" s="3"/>
      <c r="L4" s="73" t="s">
        <v>274</v>
      </c>
      <c r="M4" s="73" t="s">
        <v>312</v>
      </c>
    </row>
    <row r="5" spans="2:13" ht="12" customHeight="1">
      <c r="B5" s="68"/>
      <c r="C5" s="100" t="s">
        <v>39</v>
      </c>
      <c r="D5" s="98" t="s">
        <v>39</v>
      </c>
      <c r="E5" s="100" t="s">
        <v>39</v>
      </c>
      <c r="F5" s="98" t="s">
        <v>39</v>
      </c>
      <c r="G5" s="98" t="s">
        <v>121</v>
      </c>
      <c r="H5" s="98" t="s">
        <v>39</v>
      </c>
      <c r="I5" s="98" t="s">
        <v>121</v>
      </c>
      <c r="J5" s="98" t="s">
        <v>39</v>
      </c>
      <c r="K5" s="3"/>
      <c r="L5" s="98" t="s">
        <v>38</v>
      </c>
      <c r="M5" s="98" t="s">
        <v>38</v>
      </c>
    </row>
    <row r="6" spans="2:13" ht="12" customHeight="1" thickBot="1">
      <c r="B6" s="101"/>
      <c r="C6" s="102"/>
      <c r="D6" s="104"/>
      <c r="E6" s="102"/>
      <c r="F6" s="104"/>
      <c r="G6" s="104"/>
      <c r="H6" s="104"/>
      <c r="I6" s="104"/>
      <c r="J6" s="104"/>
      <c r="K6" s="3"/>
      <c r="L6" s="104"/>
      <c r="M6" s="104"/>
    </row>
    <row r="7" spans="2:13" ht="13.5">
      <c r="B7" s="81" t="s">
        <v>69</v>
      </c>
      <c r="C7" s="82">
        <v>-11458</v>
      </c>
      <c r="D7" s="79">
        <v>-14777</v>
      </c>
      <c r="E7" s="82">
        <f>C7-L7</f>
        <v>-2764</v>
      </c>
      <c r="F7" s="79">
        <f>D7-M7</f>
        <v>-4846</v>
      </c>
      <c r="G7" s="235">
        <f aca="true" t="shared" si="0" ref="G7:G35">_xlfn.IFERROR(C7/D7-1,"")</f>
        <v>-0.22460580632063343</v>
      </c>
      <c r="H7" s="79">
        <f aca="true" t="shared" si="1" ref="H7:H35">C7-D7</f>
        <v>3319</v>
      </c>
      <c r="I7" s="235">
        <f aca="true" t="shared" si="2" ref="I7:I35">_xlfn.IFERROR(E7/F7-1,"")</f>
        <v>-0.4296326867519604</v>
      </c>
      <c r="J7" s="79">
        <f aca="true" t="shared" si="3" ref="J7:J35">E7-F7</f>
        <v>2082</v>
      </c>
      <c r="L7" s="79">
        <v>-8694</v>
      </c>
      <c r="M7" s="79">
        <v>-9931</v>
      </c>
    </row>
    <row r="8" spans="2:13" ht="13.5">
      <c r="B8" s="38" t="s">
        <v>172</v>
      </c>
      <c r="C8" s="41">
        <v>-11458</v>
      </c>
      <c r="D8" s="44">
        <v>-14778</v>
      </c>
      <c r="E8" s="41">
        <f aca="true" t="shared" si="4" ref="E8:F35">C8-L8</f>
        <v>-2764</v>
      </c>
      <c r="F8" s="44">
        <f t="shared" si="4"/>
        <v>-4846</v>
      </c>
      <c r="G8" s="47">
        <f t="shared" si="0"/>
        <v>-0.22465827581540132</v>
      </c>
      <c r="H8" s="44">
        <f t="shared" si="1"/>
        <v>3320</v>
      </c>
      <c r="I8" s="47">
        <f t="shared" si="2"/>
        <v>-0.4296326867519604</v>
      </c>
      <c r="J8" s="44">
        <f t="shared" si="3"/>
        <v>2082</v>
      </c>
      <c r="L8" s="44">
        <v>-8694</v>
      </c>
      <c r="M8" s="44">
        <v>-9932</v>
      </c>
    </row>
    <row r="9" spans="2:20" ht="13.5">
      <c r="B9" s="38" t="s">
        <v>173</v>
      </c>
      <c r="C9" s="41">
        <v>0</v>
      </c>
      <c r="D9" s="44">
        <v>1</v>
      </c>
      <c r="E9" s="41">
        <f t="shared" si="4"/>
        <v>0</v>
      </c>
      <c r="F9" s="44">
        <f t="shared" si="4"/>
        <v>1</v>
      </c>
      <c r="G9" s="47">
        <f t="shared" si="0"/>
        <v>-1</v>
      </c>
      <c r="H9" s="44">
        <f t="shared" si="1"/>
        <v>-1</v>
      </c>
      <c r="I9" s="47">
        <f t="shared" si="2"/>
        <v>-1</v>
      </c>
      <c r="J9" s="44">
        <f t="shared" si="3"/>
        <v>-1</v>
      </c>
      <c r="L9" s="79">
        <v>0</v>
      </c>
      <c r="M9" s="79">
        <v>0</v>
      </c>
      <c r="T9" s="3"/>
    </row>
    <row r="10" spans="2:20" ht="14.25" thickBot="1">
      <c r="B10" s="81" t="s">
        <v>308</v>
      </c>
      <c r="C10" s="82">
        <v>4915</v>
      </c>
      <c r="D10" s="79">
        <v>0</v>
      </c>
      <c r="E10" s="82">
        <f t="shared" si="4"/>
        <v>4915</v>
      </c>
      <c r="F10" s="79">
        <f t="shared" si="4"/>
        <v>-1</v>
      </c>
      <c r="G10" s="47">
        <f t="shared" si="0"/>
      </c>
      <c r="H10" s="79">
        <f t="shared" si="1"/>
        <v>4915</v>
      </c>
      <c r="I10" s="47">
        <f t="shared" si="2"/>
        <v>-4916</v>
      </c>
      <c r="J10" s="79">
        <f t="shared" si="3"/>
        <v>4916</v>
      </c>
      <c r="K10" s="79"/>
      <c r="L10" s="79">
        <v>0</v>
      </c>
      <c r="M10" s="79">
        <v>1</v>
      </c>
      <c r="T10" s="3"/>
    </row>
    <row r="11" spans="2:20" ht="13.5">
      <c r="B11" s="84" t="s">
        <v>70</v>
      </c>
      <c r="C11" s="234">
        <v>-1549</v>
      </c>
      <c r="D11" s="85">
        <v>-1427</v>
      </c>
      <c r="E11" s="234">
        <f t="shared" si="4"/>
        <v>-671</v>
      </c>
      <c r="F11" s="85">
        <f t="shared" si="4"/>
        <v>-628</v>
      </c>
      <c r="G11" s="235">
        <f t="shared" si="0"/>
        <v>0.08549404344779266</v>
      </c>
      <c r="H11" s="85">
        <f t="shared" si="1"/>
        <v>-122</v>
      </c>
      <c r="I11" s="235">
        <f t="shared" si="2"/>
        <v>0.06847133757961776</v>
      </c>
      <c r="J11" s="85">
        <f t="shared" si="3"/>
        <v>-43</v>
      </c>
      <c r="L11" s="85">
        <v>-878</v>
      </c>
      <c r="M11" s="85">
        <v>-799</v>
      </c>
      <c r="T11" s="3"/>
    </row>
    <row r="12" spans="2:20" ht="13.5">
      <c r="B12" s="38" t="s">
        <v>174</v>
      </c>
      <c r="C12" s="41">
        <v>-515</v>
      </c>
      <c r="D12" s="44">
        <v>-552</v>
      </c>
      <c r="E12" s="41">
        <f t="shared" si="4"/>
        <v>-155</v>
      </c>
      <c r="F12" s="44">
        <f t="shared" si="4"/>
        <v>-169</v>
      </c>
      <c r="G12" s="47">
        <f t="shared" si="0"/>
        <v>-0.06702898550724634</v>
      </c>
      <c r="H12" s="44">
        <f t="shared" si="1"/>
        <v>37</v>
      </c>
      <c r="I12" s="47">
        <f t="shared" si="2"/>
        <v>-0.08284023668639051</v>
      </c>
      <c r="J12" s="44">
        <f t="shared" si="3"/>
        <v>14</v>
      </c>
      <c r="L12" s="44">
        <v>-360</v>
      </c>
      <c r="M12" s="44">
        <v>-383</v>
      </c>
      <c r="T12" s="3"/>
    </row>
    <row r="13" spans="2:20" ht="13.5">
      <c r="B13" s="38" t="s">
        <v>175</v>
      </c>
      <c r="C13" s="41">
        <v>-808</v>
      </c>
      <c r="D13" s="44">
        <v>-639</v>
      </c>
      <c r="E13" s="41">
        <f t="shared" si="4"/>
        <v>-419</v>
      </c>
      <c r="F13" s="44">
        <f t="shared" si="4"/>
        <v>-345</v>
      </c>
      <c r="G13" s="47">
        <f t="shared" si="0"/>
        <v>0.26447574334898283</v>
      </c>
      <c r="H13" s="44">
        <f t="shared" si="1"/>
        <v>-169</v>
      </c>
      <c r="I13" s="47">
        <f t="shared" si="2"/>
        <v>0.21449275362318843</v>
      </c>
      <c r="J13" s="44">
        <f t="shared" si="3"/>
        <v>-74</v>
      </c>
      <c r="K13" s="3"/>
      <c r="L13" s="44">
        <v>-389</v>
      </c>
      <c r="M13" s="44">
        <v>-294</v>
      </c>
      <c r="S13" s="3"/>
      <c r="T13" s="3"/>
    </row>
    <row r="14" spans="2:20" ht="14.25" thickBot="1">
      <c r="B14" s="38" t="s">
        <v>176</v>
      </c>
      <c r="C14" s="41">
        <v>-226</v>
      </c>
      <c r="D14" s="44">
        <v>-236</v>
      </c>
      <c r="E14" s="41">
        <f t="shared" si="4"/>
        <v>-97</v>
      </c>
      <c r="F14" s="44">
        <f t="shared" si="4"/>
        <v>-114</v>
      </c>
      <c r="G14" s="47">
        <f t="shared" si="0"/>
        <v>-0.0423728813559322</v>
      </c>
      <c r="H14" s="44">
        <f t="shared" si="1"/>
        <v>10</v>
      </c>
      <c r="I14" s="47">
        <f t="shared" si="2"/>
        <v>-0.14912280701754388</v>
      </c>
      <c r="J14" s="44">
        <f t="shared" si="3"/>
        <v>17</v>
      </c>
      <c r="L14" s="44">
        <v>-129</v>
      </c>
      <c r="M14" s="44">
        <v>-122</v>
      </c>
      <c r="S14" s="3"/>
      <c r="T14" s="3"/>
    </row>
    <row r="15" spans="2:20" ht="13.5">
      <c r="B15" s="84" t="s">
        <v>71</v>
      </c>
      <c r="C15" s="234">
        <v>-1601</v>
      </c>
      <c r="D15" s="85">
        <v>-1547</v>
      </c>
      <c r="E15" s="234">
        <f t="shared" si="4"/>
        <v>-801</v>
      </c>
      <c r="F15" s="85">
        <f t="shared" si="4"/>
        <v>-834</v>
      </c>
      <c r="G15" s="235">
        <f t="shared" si="0"/>
        <v>0.034906270200387945</v>
      </c>
      <c r="H15" s="85">
        <f t="shared" si="1"/>
        <v>-54</v>
      </c>
      <c r="I15" s="235">
        <f t="shared" si="2"/>
        <v>-0.03956834532374098</v>
      </c>
      <c r="J15" s="85">
        <f t="shared" si="3"/>
        <v>33</v>
      </c>
      <c r="L15" s="85">
        <v>-800</v>
      </c>
      <c r="M15" s="85">
        <v>-713</v>
      </c>
      <c r="S15" s="3"/>
      <c r="T15" s="3"/>
    </row>
    <row r="16" spans="2:20" ht="13.5">
      <c r="B16" s="38" t="s">
        <v>177</v>
      </c>
      <c r="C16" s="41">
        <v>-1126</v>
      </c>
      <c r="D16" s="44">
        <v>-1098</v>
      </c>
      <c r="E16" s="41">
        <f t="shared" si="4"/>
        <v>-574</v>
      </c>
      <c r="F16" s="44">
        <f t="shared" si="4"/>
        <v>-594</v>
      </c>
      <c r="G16" s="47">
        <f t="shared" si="0"/>
        <v>0.02550091074681249</v>
      </c>
      <c r="H16" s="44">
        <f t="shared" si="1"/>
        <v>-28</v>
      </c>
      <c r="I16" s="47">
        <f t="shared" si="2"/>
        <v>-0.03367003367003363</v>
      </c>
      <c r="J16" s="44">
        <f t="shared" si="3"/>
        <v>20</v>
      </c>
      <c r="K16" s="3"/>
      <c r="L16" s="44">
        <v>-552</v>
      </c>
      <c r="M16" s="44">
        <v>-504</v>
      </c>
      <c r="S16" s="3"/>
      <c r="T16" s="3"/>
    </row>
    <row r="17" spans="2:20" ht="13.5">
      <c r="B17" s="38" t="s">
        <v>178</v>
      </c>
      <c r="C17" s="41">
        <v>-233</v>
      </c>
      <c r="D17" s="44">
        <v>-248</v>
      </c>
      <c r="E17" s="41">
        <f t="shared" si="4"/>
        <v>-104</v>
      </c>
      <c r="F17" s="44">
        <f t="shared" si="4"/>
        <v>-136</v>
      </c>
      <c r="G17" s="47">
        <f t="shared" si="0"/>
        <v>-0.06048387096774188</v>
      </c>
      <c r="H17" s="44">
        <f t="shared" si="1"/>
        <v>15</v>
      </c>
      <c r="I17" s="47">
        <f t="shared" si="2"/>
        <v>-0.23529411764705888</v>
      </c>
      <c r="J17" s="44">
        <f t="shared" si="3"/>
        <v>32</v>
      </c>
      <c r="L17" s="44">
        <v>-129</v>
      </c>
      <c r="M17" s="44">
        <v>-112</v>
      </c>
      <c r="S17" s="3"/>
      <c r="T17" s="3"/>
    </row>
    <row r="18" spans="2:20" ht="13.5">
      <c r="B18" s="38" t="s">
        <v>179</v>
      </c>
      <c r="C18" s="41">
        <v>-76</v>
      </c>
      <c r="D18" s="44">
        <v>-83</v>
      </c>
      <c r="E18" s="41">
        <f t="shared" si="4"/>
        <v>-52</v>
      </c>
      <c r="F18" s="44">
        <f t="shared" si="4"/>
        <v>-60</v>
      </c>
      <c r="G18" s="47">
        <f t="shared" si="0"/>
        <v>-0.08433734939759041</v>
      </c>
      <c r="H18" s="44">
        <f t="shared" si="1"/>
        <v>7</v>
      </c>
      <c r="I18" s="47">
        <f t="shared" si="2"/>
        <v>-0.1333333333333333</v>
      </c>
      <c r="J18" s="44">
        <f t="shared" si="3"/>
        <v>8</v>
      </c>
      <c r="K18" s="3"/>
      <c r="L18" s="44">
        <v>-24</v>
      </c>
      <c r="M18" s="44">
        <v>-23</v>
      </c>
      <c r="S18" s="3"/>
      <c r="T18" s="3"/>
    </row>
    <row r="19" spans="2:20" ht="14.25" thickBot="1">
      <c r="B19" s="38" t="s">
        <v>180</v>
      </c>
      <c r="C19" s="41">
        <v>-166</v>
      </c>
      <c r="D19" s="44">
        <v>-118</v>
      </c>
      <c r="E19" s="41">
        <f t="shared" si="4"/>
        <v>-71</v>
      </c>
      <c r="F19" s="44">
        <f t="shared" si="4"/>
        <v>-44</v>
      </c>
      <c r="G19" s="47">
        <f t="shared" si="0"/>
        <v>0.4067796610169492</v>
      </c>
      <c r="H19" s="44">
        <f t="shared" si="1"/>
        <v>-48</v>
      </c>
      <c r="I19" s="47">
        <f t="shared" si="2"/>
        <v>0.6136363636363635</v>
      </c>
      <c r="J19" s="44">
        <f t="shared" si="3"/>
        <v>-27</v>
      </c>
      <c r="K19" s="3"/>
      <c r="L19" s="44">
        <v>-95</v>
      </c>
      <c r="M19" s="44">
        <v>-74</v>
      </c>
      <c r="S19" s="3"/>
      <c r="T19" s="3"/>
    </row>
    <row r="20" spans="2:20" ht="14.25" thickBot="1">
      <c r="B20" s="84" t="s">
        <v>72</v>
      </c>
      <c r="C20" s="234">
        <v>-519</v>
      </c>
      <c r="D20" s="85">
        <v>-519</v>
      </c>
      <c r="E20" s="234">
        <f t="shared" si="4"/>
        <v>-260</v>
      </c>
      <c r="F20" s="85">
        <f t="shared" si="4"/>
        <v>-258</v>
      </c>
      <c r="G20" s="235">
        <f t="shared" si="0"/>
        <v>0</v>
      </c>
      <c r="H20" s="85">
        <f t="shared" si="1"/>
        <v>0</v>
      </c>
      <c r="I20" s="235">
        <f t="shared" si="2"/>
        <v>0.007751937984496138</v>
      </c>
      <c r="J20" s="85">
        <f t="shared" si="3"/>
        <v>-2</v>
      </c>
      <c r="K20" s="3"/>
      <c r="L20" s="85">
        <v>-259</v>
      </c>
      <c r="M20" s="85">
        <v>-261</v>
      </c>
      <c r="S20" s="3"/>
      <c r="T20" s="3"/>
    </row>
    <row r="21" spans="2:20" ht="13.5">
      <c r="B21" s="84" t="s">
        <v>73</v>
      </c>
      <c r="C21" s="234">
        <v>-859</v>
      </c>
      <c r="D21" s="85">
        <v>-849</v>
      </c>
      <c r="E21" s="234">
        <f t="shared" si="4"/>
        <v>-440</v>
      </c>
      <c r="F21" s="85">
        <f t="shared" si="4"/>
        <v>-441</v>
      </c>
      <c r="G21" s="235">
        <f t="shared" si="0"/>
        <v>0.011778563015312216</v>
      </c>
      <c r="H21" s="85">
        <f t="shared" si="1"/>
        <v>-10</v>
      </c>
      <c r="I21" s="235">
        <f t="shared" si="2"/>
        <v>-0.0022675736961451642</v>
      </c>
      <c r="J21" s="85">
        <f t="shared" si="3"/>
        <v>1</v>
      </c>
      <c r="L21" s="85">
        <v>-419</v>
      </c>
      <c r="M21" s="85">
        <v>-408</v>
      </c>
      <c r="S21" s="3"/>
      <c r="T21" s="3"/>
    </row>
    <row r="22" spans="2:20" ht="13.5">
      <c r="B22" s="38" t="s">
        <v>181</v>
      </c>
      <c r="C22" s="41">
        <v>-195</v>
      </c>
      <c r="D22" s="44">
        <v>-188</v>
      </c>
      <c r="E22" s="41">
        <f t="shared" si="4"/>
        <v>-97</v>
      </c>
      <c r="F22" s="44">
        <f t="shared" si="4"/>
        <v>-95</v>
      </c>
      <c r="G22" s="47">
        <f t="shared" si="0"/>
        <v>0.037234042553191404</v>
      </c>
      <c r="H22" s="44">
        <f t="shared" si="1"/>
        <v>-7</v>
      </c>
      <c r="I22" s="47">
        <f t="shared" si="2"/>
        <v>0.021052631578947434</v>
      </c>
      <c r="J22" s="44">
        <f t="shared" si="3"/>
        <v>-2</v>
      </c>
      <c r="L22" s="44">
        <v>-98</v>
      </c>
      <c r="M22" s="44">
        <v>-93</v>
      </c>
      <c r="S22" s="3"/>
      <c r="T22" s="3"/>
    </row>
    <row r="23" spans="2:20" ht="13.5">
      <c r="B23" s="38" t="s">
        <v>182</v>
      </c>
      <c r="C23" s="41">
        <v>-93</v>
      </c>
      <c r="D23" s="44">
        <v>-89</v>
      </c>
      <c r="E23" s="41">
        <f t="shared" si="4"/>
        <v>-52</v>
      </c>
      <c r="F23" s="44">
        <f t="shared" si="4"/>
        <v>-51</v>
      </c>
      <c r="G23" s="47">
        <f t="shared" si="0"/>
        <v>0.04494382022471921</v>
      </c>
      <c r="H23" s="44">
        <f t="shared" si="1"/>
        <v>-4</v>
      </c>
      <c r="I23" s="47">
        <f t="shared" si="2"/>
        <v>0.019607843137254832</v>
      </c>
      <c r="J23" s="44">
        <f t="shared" si="3"/>
        <v>-1</v>
      </c>
      <c r="K23" s="3"/>
      <c r="L23" s="44">
        <v>-41</v>
      </c>
      <c r="M23" s="44">
        <v>-38</v>
      </c>
      <c r="S23" s="3"/>
      <c r="T23" s="3"/>
    </row>
    <row r="24" spans="2:20" ht="13.5">
      <c r="B24" s="38" t="s">
        <v>183</v>
      </c>
      <c r="C24" s="41">
        <v>-94</v>
      </c>
      <c r="D24" s="44">
        <v>-109</v>
      </c>
      <c r="E24" s="41">
        <f t="shared" si="4"/>
        <v>-44</v>
      </c>
      <c r="F24" s="44">
        <f t="shared" si="4"/>
        <v>-49</v>
      </c>
      <c r="G24" s="47">
        <f t="shared" si="0"/>
        <v>-0.13761467889908252</v>
      </c>
      <c r="H24" s="44">
        <f t="shared" si="1"/>
        <v>15</v>
      </c>
      <c r="I24" s="47">
        <f t="shared" si="2"/>
        <v>-0.10204081632653061</v>
      </c>
      <c r="J24" s="44">
        <f t="shared" si="3"/>
        <v>5</v>
      </c>
      <c r="K24" s="3"/>
      <c r="L24" s="44">
        <v>-50</v>
      </c>
      <c r="M24" s="44">
        <v>-60</v>
      </c>
      <c r="S24" s="3"/>
      <c r="T24" s="3"/>
    </row>
    <row r="25" spans="2:20" ht="13.5">
      <c r="B25" s="38" t="s">
        <v>184</v>
      </c>
      <c r="C25" s="41">
        <v>-50</v>
      </c>
      <c r="D25" s="44">
        <v>-32</v>
      </c>
      <c r="E25" s="41">
        <f t="shared" si="4"/>
        <v>-22</v>
      </c>
      <c r="F25" s="44">
        <f t="shared" si="4"/>
        <v>-20</v>
      </c>
      <c r="G25" s="47">
        <f t="shared" si="0"/>
        <v>0.5625</v>
      </c>
      <c r="H25" s="44">
        <f t="shared" si="1"/>
        <v>-18</v>
      </c>
      <c r="I25" s="47">
        <f t="shared" si="2"/>
        <v>0.10000000000000009</v>
      </c>
      <c r="J25" s="44">
        <f t="shared" si="3"/>
        <v>-2</v>
      </c>
      <c r="K25" s="3"/>
      <c r="L25" s="44">
        <v>-28</v>
      </c>
      <c r="M25" s="44">
        <v>-12</v>
      </c>
      <c r="S25" s="3"/>
      <c r="T25" s="3"/>
    </row>
    <row r="26" spans="2:20" ht="14.25" thickBot="1">
      <c r="B26" s="38" t="s">
        <v>185</v>
      </c>
      <c r="C26" s="41">
        <v>-427</v>
      </c>
      <c r="D26" s="44">
        <v>-431</v>
      </c>
      <c r="E26" s="41">
        <f t="shared" si="4"/>
        <v>-225</v>
      </c>
      <c r="F26" s="44">
        <f t="shared" si="4"/>
        <v>-226</v>
      </c>
      <c r="G26" s="47">
        <f t="shared" si="0"/>
        <v>-0.009280742459396807</v>
      </c>
      <c r="H26" s="44">
        <f t="shared" si="1"/>
        <v>4</v>
      </c>
      <c r="I26" s="47">
        <f t="shared" si="2"/>
        <v>-0.004424778761061954</v>
      </c>
      <c r="J26" s="44">
        <f t="shared" si="3"/>
        <v>1</v>
      </c>
      <c r="L26" s="44">
        <v>-202</v>
      </c>
      <c r="M26" s="44">
        <v>-205</v>
      </c>
      <c r="N26" s="3"/>
      <c r="O26" s="3"/>
      <c r="P26" s="3"/>
      <c r="R26" s="3"/>
      <c r="S26" s="3"/>
      <c r="T26" s="3"/>
    </row>
    <row r="27" spans="2:20" ht="14.25" thickBot="1">
      <c r="B27" s="84" t="s">
        <v>74</v>
      </c>
      <c r="C27" s="234">
        <v>-640</v>
      </c>
      <c r="D27" s="85">
        <v>-545</v>
      </c>
      <c r="E27" s="234">
        <f t="shared" si="4"/>
        <v>-66</v>
      </c>
      <c r="F27" s="85">
        <f t="shared" si="4"/>
        <v>-45</v>
      </c>
      <c r="G27" s="235">
        <f t="shared" si="0"/>
        <v>0.17431192660550465</v>
      </c>
      <c r="H27" s="85">
        <f t="shared" si="1"/>
        <v>-95</v>
      </c>
      <c r="I27" s="235">
        <f t="shared" si="2"/>
        <v>0.46666666666666656</v>
      </c>
      <c r="J27" s="85">
        <f t="shared" si="3"/>
        <v>-21</v>
      </c>
      <c r="L27" s="85">
        <v>-574</v>
      </c>
      <c r="M27" s="85">
        <v>-500</v>
      </c>
      <c r="N27" s="3"/>
      <c r="O27" s="3"/>
      <c r="P27" s="3"/>
      <c r="R27" s="3"/>
      <c r="S27" s="3"/>
      <c r="T27" s="3"/>
    </row>
    <row r="28" spans="2:13" ht="13.5">
      <c r="B28" s="84" t="s">
        <v>77</v>
      </c>
      <c r="C28" s="234">
        <v>-932</v>
      </c>
      <c r="D28" s="85">
        <v>-246</v>
      </c>
      <c r="E28" s="234">
        <f t="shared" si="4"/>
        <v>-158</v>
      </c>
      <c r="F28" s="85">
        <f t="shared" si="4"/>
        <v>-251</v>
      </c>
      <c r="G28" s="235">
        <f t="shared" si="0"/>
        <v>2.7886178861788617</v>
      </c>
      <c r="H28" s="85">
        <f t="shared" si="1"/>
        <v>-686</v>
      </c>
      <c r="I28" s="235">
        <f t="shared" si="2"/>
        <v>-0.3705179282868526</v>
      </c>
      <c r="J28" s="85">
        <f t="shared" si="3"/>
        <v>93</v>
      </c>
      <c r="L28" s="85">
        <v>-774</v>
      </c>
      <c r="M28" s="85">
        <v>5</v>
      </c>
    </row>
    <row r="29" spans="2:13" ht="13.5">
      <c r="B29" s="38" t="s">
        <v>186</v>
      </c>
      <c r="C29" s="41">
        <v>-78</v>
      </c>
      <c r="D29" s="44">
        <v>-24</v>
      </c>
      <c r="E29" s="41">
        <f t="shared" si="4"/>
        <v>-61</v>
      </c>
      <c r="F29" s="44">
        <f t="shared" si="4"/>
        <v>-11</v>
      </c>
      <c r="G29" s="47">
        <f t="shared" si="0"/>
        <v>2.25</v>
      </c>
      <c r="H29" s="44">
        <f t="shared" si="1"/>
        <v>-54</v>
      </c>
      <c r="I29" s="47">
        <f t="shared" si="2"/>
        <v>4.545454545454546</v>
      </c>
      <c r="J29" s="44">
        <f t="shared" si="3"/>
        <v>-50</v>
      </c>
      <c r="L29" s="44">
        <v>-17</v>
      </c>
      <c r="M29" s="44">
        <v>-13</v>
      </c>
    </row>
    <row r="30" spans="2:13" ht="13.5">
      <c r="B30" s="38" t="s">
        <v>187</v>
      </c>
      <c r="C30" s="41">
        <v>-841</v>
      </c>
      <c r="D30" s="44">
        <v>-216</v>
      </c>
      <c r="E30" s="41">
        <f t="shared" si="4"/>
        <v>-96</v>
      </c>
      <c r="F30" s="44">
        <f t="shared" si="4"/>
        <v>-234</v>
      </c>
      <c r="G30" s="47">
        <f t="shared" si="0"/>
        <v>2.8935185185185186</v>
      </c>
      <c r="H30" s="44">
        <f t="shared" si="1"/>
        <v>-625</v>
      </c>
      <c r="I30" s="47">
        <f t="shared" si="2"/>
        <v>-0.5897435897435898</v>
      </c>
      <c r="J30" s="44">
        <f t="shared" si="3"/>
        <v>138</v>
      </c>
      <c r="L30" s="44">
        <v>-745</v>
      </c>
      <c r="M30" s="44">
        <v>18</v>
      </c>
    </row>
    <row r="31" spans="2:13" ht="14.25" thickBot="1">
      <c r="B31" s="38" t="s">
        <v>188</v>
      </c>
      <c r="C31" s="41">
        <v>-13</v>
      </c>
      <c r="D31" s="44">
        <v>-6</v>
      </c>
      <c r="E31" s="41">
        <f t="shared" si="4"/>
        <v>-1</v>
      </c>
      <c r="F31" s="44">
        <f t="shared" si="4"/>
        <v>-6</v>
      </c>
      <c r="G31" s="47">
        <f t="shared" si="0"/>
        <v>1.1666666666666665</v>
      </c>
      <c r="H31" s="44">
        <f t="shared" si="1"/>
        <v>-7</v>
      </c>
      <c r="I31" s="47">
        <f t="shared" si="2"/>
        <v>-0.8333333333333334</v>
      </c>
      <c r="J31" s="44">
        <f t="shared" si="3"/>
        <v>5</v>
      </c>
      <c r="L31" s="44">
        <v>-12</v>
      </c>
      <c r="M31" s="44">
        <v>0</v>
      </c>
    </row>
    <row r="32" spans="2:13" ht="14.25" thickBot="1">
      <c r="B32" s="84" t="s">
        <v>189</v>
      </c>
      <c r="C32" s="234">
        <v>-1696</v>
      </c>
      <c r="D32" s="85">
        <v>-1466</v>
      </c>
      <c r="E32" s="234">
        <f t="shared" si="4"/>
        <v>-825</v>
      </c>
      <c r="F32" s="85">
        <f t="shared" si="4"/>
        <v>-677</v>
      </c>
      <c r="G32" s="235">
        <f t="shared" si="0"/>
        <v>0.15688949522510232</v>
      </c>
      <c r="H32" s="85">
        <f t="shared" si="1"/>
        <v>-230</v>
      </c>
      <c r="I32" s="235">
        <f t="shared" si="2"/>
        <v>0.21861152141802065</v>
      </c>
      <c r="J32" s="85">
        <f t="shared" si="3"/>
        <v>-148</v>
      </c>
      <c r="L32" s="85">
        <v>-871</v>
      </c>
      <c r="M32" s="85">
        <v>-789</v>
      </c>
    </row>
    <row r="33" spans="2:20" ht="14.25" thickBot="1">
      <c r="B33" s="84" t="s">
        <v>190</v>
      </c>
      <c r="C33" s="234">
        <v>459</v>
      </c>
      <c r="D33" s="85">
        <v>-17</v>
      </c>
      <c r="E33" s="234">
        <f t="shared" si="4"/>
        <v>14</v>
      </c>
      <c r="F33" s="85">
        <f t="shared" si="4"/>
        <v>-265</v>
      </c>
      <c r="G33" s="235">
        <f t="shared" si="0"/>
        <v>-28</v>
      </c>
      <c r="H33" s="85">
        <f t="shared" si="1"/>
        <v>476</v>
      </c>
      <c r="I33" s="235">
        <f t="shared" si="2"/>
        <v>-1.0528301886792453</v>
      </c>
      <c r="J33" s="85">
        <f t="shared" si="3"/>
        <v>279</v>
      </c>
      <c r="L33" s="85">
        <v>445</v>
      </c>
      <c r="M33" s="85">
        <v>248</v>
      </c>
      <c r="N33" s="3"/>
      <c r="O33" s="3"/>
      <c r="P33" s="3"/>
      <c r="R33" s="3"/>
      <c r="S33" s="3"/>
      <c r="T33" s="3"/>
    </row>
    <row r="34" spans="2:20" ht="14.25" thickBot="1">
      <c r="B34" s="84" t="s">
        <v>76</v>
      </c>
      <c r="C34" s="234">
        <v>498</v>
      </c>
      <c r="D34" s="85">
        <v>483</v>
      </c>
      <c r="E34" s="234">
        <f t="shared" si="4"/>
        <v>223</v>
      </c>
      <c r="F34" s="85">
        <f t="shared" si="4"/>
        <v>246</v>
      </c>
      <c r="G34" s="235">
        <f t="shared" si="0"/>
        <v>0.03105590062111796</v>
      </c>
      <c r="H34" s="85">
        <f t="shared" si="1"/>
        <v>15</v>
      </c>
      <c r="I34" s="235">
        <f t="shared" si="2"/>
        <v>-0.0934959349593496</v>
      </c>
      <c r="J34" s="85">
        <f t="shared" si="3"/>
        <v>-23</v>
      </c>
      <c r="L34" s="85">
        <v>275</v>
      </c>
      <c r="M34" s="85">
        <v>237</v>
      </c>
      <c r="N34" s="3"/>
      <c r="O34" s="3"/>
      <c r="P34" s="3"/>
      <c r="R34" s="3"/>
      <c r="S34" s="3"/>
      <c r="T34" s="3"/>
    </row>
    <row r="35" spans="2:13" ht="13.5">
      <c r="B35" s="84" t="s">
        <v>191</v>
      </c>
      <c r="C35" s="234">
        <v>13382</v>
      </c>
      <c r="D35" s="85">
        <v>20910</v>
      </c>
      <c r="E35" s="234">
        <f t="shared" si="4"/>
        <v>833</v>
      </c>
      <c r="F35" s="85">
        <f t="shared" si="4"/>
        <v>7999</v>
      </c>
      <c r="G35" s="235">
        <f t="shared" si="0"/>
        <v>-0.3600191296030607</v>
      </c>
      <c r="H35" s="85">
        <f t="shared" si="1"/>
        <v>-7528</v>
      </c>
      <c r="I35" s="235">
        <f t="shared" si="2"/>
        <v>-0.8958619827478435</v>
      </c>
      <c r="J35" s="85">
        <f t="shared" si="3"/>
        <v>-7166</v>
      </c>
      <c r="L35" s="85">
        <v>12549</v>
      </c>
      <c r="M35" s="85">
        <v>12911</v>
      </c>
    </row>
    <row r="36" spans="3:6" ht="15.75" customHeight="1">
      <c r="C36" s="79"/>
      <c r="D36" s="79"/>
      <c r="E36" s="79"/>
      <c r="F36" s="79"/>
    </row>
    <row r="37" ht="40.5" customHeight="1">
      <c r="B37" s="155" t="s">
        <v>302</v>
      </c>
    </row>
    <row r="38" ht="15.75" customHeight="1"/>
    <row r="39" ht="15.75" customHeight="1"/>
    <row r="40" ht="15.75" customHeight="1"/>
    <row r="41" spans="2:20" s="2" customFormat="1" ht="13.5">
      <c r="B41" s="1"/>
      <c r="C41" s="1"/>
      <c r="D41" s="1"/>
      <c r="E41" s="1"/>
      <c r="F41" s="1"/>
      <c r="G41" s="1"/>
      <c r="H41" s="1"/>
      <c r="I41" s="1"/>
      <c r="J41" s="1"/>
      <c r="K41" s="1"/>
      <c r="L41" s="1"/>
      <c r="M41" s="1"/>
      <c r="N41" s="1"/>
      <c r="O41" s="1"/>
      <c r="P41" s="1"/>
      <c r="Q41" s="1"/>
      <c r="R41" s="1"/>
      <c r="S41" s="1"/>
      <c r="T41" s="1"/>
    </row>
    <row r="51" ht="12.75" customHeight="1"/>
    <row r="52" ht="12.75" customHeight="1"/>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ignoredErrors>
    <ignoredError sqref="H7:H35 I7:I35" formula="1"/>
  </ignoredErrors>
  <drawing r:id="rId1"/>
</worksheet>
</file>

<file path=xl/worksheets/sheet8.xml><?xml version="1.0" encoding="utf-8"?>
<worksheet xmlns="http://schemas.openxmlformats.org/spreadsheetml/2006/main" xmlns:r="http://schemas.openxmlformats.org/officeDocument/2006/relationships">
  <dimension ref="B1:AE72"/>
  <sheetViews>
    <sheetView showGridLines="0" zoomScale="90" zoomScaleNormal="90" zoomScalePageLayoutView="0" workbookViewId="0" topLeftCell="A1">
      <selection activeCell="A1" sqref="A1"/>
    </sheetView>
  </sheetViews>
  <sheetFormatPr defaultColWidth="9.140625" defaultRowHeight="12.75"/>
  <cols>
    <col min="1" max="1" width="1.28515625" style="1" customWidth="1"/>
    <col min="2" max="2" width="96.421875" style="1" customWidth="1"/>
    <col min="3" max="12" width="20.7109375" style="1" customWidth="1"/>
    <col min="13" max="15" width="17.7109375" style="1" customWidth="1"/>
    <col min="16" max="20" width="17.7109375" style="1" hidden="1" customWidth="1"/>
    <col min="21" max="16384" width="9.140625" style="1" customWidth="1"/>
  </cols>
  <sheetData>
    <row r="1" spans="2:10" ht="23.25" customHeight="1">
      <c r="B1" s="293" t="s">
        <v>65</v>
      </c>
      <c r="C1" s="33"/>
      <c r="D1" s="33"/>
      <c r="E1" s="33"/>
      <c r="F1" s="33"/>
      <c r="H1" s="33"/>
      <c r="I1" s="33"/>
      <c r="J1" s="33"/>
    </row>
    <row r="2" spans="2:12" ht="15.75" customHeight="1">
      <c r="B2" s="69"/>
      <c r="C2" s="69"/>
      <c r="D2" s="69"/>
      <c r="E2" s="35"/>
      <c r="F2" s="35"/>
      <c r="G2" s="35"/>
      <c r="H2" s="35"/>
      <c r="I2" s="35"/>
      <c r="J2" s="35"/>
      <c r="K2" s="35"/>
      <c r="L2" s="35"/>
    </row>
    <row r="3" spans="2:11" ht="13.5">
      <c r="B3" s="2"/>
      <c r="C3" s="2"/>
      <c r="D3" s="2"/>
      <c r="E3" s="2"/>
      <c r="F3" s="2"/>
      <c r="G3" s="2"/>
      <c r="I3" s="167"/>
      <c r="J3" s="2"/>
      <c r="K3" s="2"/>
    </row>
    <row r="4" spans="2:12" ht="45">
      <c r="B4" s="80" t="s">
        <v>192</v>
      </c>
      <c r="C4" s="72" t="s">
        <v>309</v>
      </c>
      <c r="D4" s="108" t="s">
        <v>274</v>
      </c>
      <c r="E4" s="108">
        <v>2019</v>
      </c>
      <c r="F4" s="108" t="s">
        <v>49</v>
      </c>
      <c r="G4" s="73" t="s">
        <v>313</v>
      </c>
      <c r="H4" s="73" t="s">
        <v>276</v>
      </c>
      <c r="I4" s="108">
        <v>2018</v>
      </c>
      <c r="J4" s="108" t="s">
        <v>41</v>
      </c>
      <c r="K4" s="108" t="s">
        <v>35</v>
      </c>
      <c r="L4" s="108" t="s">
        <v>33</v>
      </c>
    </row>
    <row r="5" spans="2:12" ht="13.5">
      <c r="B5" s="68"/>
      <c r="C5" s="100" t="s">
        <v>39</v>
      </c>
      <c r="D5" s="98" t="s">
        <v>39</v>
      </c>
      <c r="E5" s="98" t="s">
        <v>39</v>
      </c>
      <c r="F5" s="98" t="s">
        <v>39</v>
      </c>
      <c r="G5" s="98" t="s">
        <v>39</v>
      </c>
      <c r="H5" s="98" t="s">
        <v>39</v>
      </c>
      <c r="I5" s="98" t="s">
        <v>39</v>
      </c>
      <c r="J5" s="98" t="s">
        <v>39</v>
      </c>
      <c r="K5" s="98" t="s">
        <v>39</v>
      </c>
      <c r="L5" s="98" t="s">
        <v>39</v>
      </c>
    </row>
    <row r="6" spans="2:12" ht="14.25" thickBot="1">
      <c r="B6" s="101"/>
      <c r="C6" s="103"/>
      <c r="D6" s="105"/>
      <c r="E6" s="105"/>
      <c r="F6" s="105"/>
      <c r="G6" s="105"/>
      <c r="H6" s="105"/>
      <c r="I6" s="105"/>
      <c r="J6" s="105"/>
      <c r="K6" s="105"/>
      <c r="L6" s="105"/>
    </row>
    <row r="7" spans="2:12" ht="13.5">
      <c r="B7" s="159" t="s">
        <v>193</v>
      </c>
      <c r="C7" s="100"/>
      <c r="D7" s="98"/>
      <c r="E7" s="98"/>
      <c r="F7" s="98"/>
      <c r="G7" s="98"/>
      <c r="H7" s="98"/>
      <c r="I7" s="98"/>
      <c r="J7" s="98"/>
      <c r="K7" s="98"/>
      <c r="L7" s="98"/>
    </row>
    <row r="8" spans="2:12" ht="12" customHeight="1">
      <c r="B8" s="38" t="s">
        <v>194</v>
      </c>
      <c r="C8" s="153">
        <v>112</v>
      </c>
      <c r="D8" s="154">
        <v>202</v>
      </c>
      <c r="E8" s="154">
        <v>232</v>
      </c>
      <c r="F8" s="154">
        <v>72</v>
      </c>
      <c r="G8" s="154">
        <v>62</v>
      </c>
      <c r="H8" s="154">
        <v>14</v>
      </c>
      <c r="I8" s="154">
        <v>32</v>
      </c>
      <c r="J8" s="154">
        <v>-147</v>
      </c>
      <c r="K8" s="154">
        <v>-82</v>
      </c>
      <c r="L8" s="154">
        <v>-46</v>
      </c>
    </row>
    <row r="9" spans="2:12" ht="12" customHeight="1">
      <c r="B9" s="38" t="s">
        <v>195</v>
      </c>
      <c r="C9" s="153">
        <v>1</v>
      </c>
      <c r="D9" s="154">
        <v>-4</v>
      </c>
      <c r="E9" s="154">
        <v>-7</v>
      </c>
      <c r="F9" s="154">
        <v>-6</v>
      </c>
      <c r="G9" s="154">
        <v>-2</v>
      </c>
      <c r="H9" s="154">
        <v>-1</v>
      </c>
      <c r="I9" s="154">
        <v>-13</v>
      </c>
      <c r="J9" s="154">
        <v>-10</v>
      </c>
      <c r="K9" s="154">
        <v>-9</v>
      </c>
      <c r="L9" s="154">
        <v>-3</v>
      </c>
    </row>
    <row r="10" spans="2:25" ht="12.75" customHeight="1">
      <c r="B10" s="38" t="s">
        <v>196</v>
      </c>
      <c r="C10" s="153">
        <v>111</v>
      </c>
      <c r="D10" s="154">
        <v>206</v>
      </c>
      <c r="E10" s="154">
        <v>239</v>
      </c>
      <c r="F10" s="154">
        <v>78</v>
      </c>
      <c r="G10" s="154">
        <v>64</v>
      </c>
      <c r="H10" s="154">
        <v>15</v>
      </c>
      <c r="I10" s="154">
        <v>45</v>
      </c>
      <c r="J10" s="154">
        <v>-137</v>
      </c>
      <c r="K10" s="154">
        <v>-73</v>
      </c>
      <c r="L10" s="154">
        <v>-43</v>
      </c>
      <c r="Y10" s="3"/>
    </row>
    <row r="11" spans="2:25" ht="12.75" customHeight="1">
      <c r="B11" s="38"/>
      <c r="C11" s="153"/>
      <c r="D11" s="154"/>
      <c r="E11" s="154"/>
      <c r="F11" s="154"/>
      <c r="G11" s="154"/>
      <c r="H11" s="154"/>
      <c r="I11" s="154"/>
      <c r="J11" s="154"/>
      <c r="K11" s="154"/>
      <c r="L11" s="154"/>
      <c r="Y11" s="3"/>
    </row>
    <row r="12" spans="2:25" ht="12.75" customHeight="1">
      <c r="B12" s="185" t="s">
        <v>197</v>
      </c>
      <c r="C12" s="153">
        <v>990</v>
      </c>
      <c r="D12" s="154">
        <v>819</v>
      </c>
      <c r="E12" s="154">
        <v>571</v>
      </c>
      <c r="F12" s="154">
        <v>383</v>
      </c>
      <c r="G12" s="154">
        <v>281</v>
      </c>
      <c r="H12" s="154">
        <v>179</v>
      </c>
      <c r="I12" s="154">
        <v>-362</v>
      </c>
      <c r="J12" s="154">
        <v>-408</v>
      </c>
      <c r="K12" s="154">
        <v>-271</v>
      </c>
      <c r="L12" s="154">
        <v>-169</v>
      </c>
      <c r="Y12" s="3"/>
    </row>
    <row r="13" spans="2:25" ht="13.5">
      <c r="B13" s="38" t="s">
        <v>198</v>
      </c>
      <c r="C13" s="153">
        <v>990</v>
      </c>
      <c r="D13" s="154">
        <v>819</v>
      </c>
      <c r="E13" s="154">
        <v>570</v>
      </c>
      <c r="F13" s="154">
        <v>382</v>
      </c>
      <c r="G13" s="154">
        <v>280</v>
      </c>
      <c r="H13" s="154">
        <v>178</v>
      </c>
      <c r="I13" s="154">
        <v>-378</v>
      </c>
      <c r="J13" s="154">
        <v>-419</v>
      </c>
      <c r="K13" s="154">
        <v>-280</v>
      </c>
      <c r="L13" s="154">
        <v>-173</v>
      </c>
      <c r="X13" s="3"/>
      <c r="Y13" s="3"/>
    </row>
    <row r="14" spans="2:25" ht="12.75" customHeight="1">
      <c r="B14" s="38" t="s">
        <v>199</v>
      </c>
      <c r="C14" s="189">
        <v>0</v>
      </c>
      <c r="D14" s="154">
        <v>0</v>
      </c>
      <c r="E14" s="154">
        <v>1</v>
      </c>
      <c r="F14" s="154">
        <v>1</v>
      </c>
      <c r="G14" s="154">
        <v>1</v>
      </c>
      <c r="H14" s="154">
        <v>1</v>
      </c>
      <c r="I14" s="154">
        <v>16</v>
      </c>
      <c r="J14" s="154">
        <v>11</v>
      </c>
      <c r="K14" s="154">
        <v>9</v>
      </c>
      <c r="L14" s="154">
        <v>4</v>
      </c>
      <c r="X14" s="3"/>
      <c r="Y14" s="3"/>
    </row>
    <row r="15" spans="2:25" ht="12.75" customHeight="1">
      <c r="B15" s="154"/>
      <c r="C15" s="151"/>
      <c r="D15" s="152"/>
      <c r="E15" s="152"/>
      <c r="F15" s="152"/>
      <c r="G15" s="152"/>
      <c r="H15" s="152"/>
      <c r="I15" s="152"/>
      <c r="J15" s="152"/>
      <c r="K15" s="152"/>
      <c r="L15" s="152"/>
      <c r="X15" s="3"/>
      <c r="Y15" s="3"/>
    </row>
    <row r="16" spans="2:25" ht="13.5">
      <c r="B16" s="159" t="s">
        <v>200</v>
      </c>
      <c r="C16" s="151">
        <v>-314</v>
      </c>
      <c r="D16" s="152">
        <v>-57</v>
      </c>
      <c r="E16" s="152">
        <v>919</v>
      </c>
      <c r="F16" s="152">
        <v>437</v>
      </c>
      <c r="G16" s="152">
        <v>345</v>
      </c>
      <c r="H16" s="152">
        <v>320</v>
      </c>
      <c r="I16" s="152">
        <v>285</v>
      </c>
      <c r="J16" s="152">
        <v>-319</v>
      </c>
      <c r="K16" s="152">
        <v>-15</v>
      </c>
      <c r="L16" s="152">
        <v>-58.30000000000001</v>
      </c>
      <c r="X16" s="3"/>
      <c r="Y16" s="3"/>
    </row>
    <row r="17" spans="2:25" ht="13.5">
      <c r="B17" s="39" t="s">
        <v>201</v>
      </c>
      <c r="C17" s="153">
        <v>676</v>
      </c>
      <c r="D17" s="154">
        <v>762</v>
      </c>
      <c r="E17" s="154">
        <v>1490</v>
      </c>
      <c r="F17" s="154">
        <v>820</v>
      </c>
      <c r="G17" s="154">
        <v>626</v>
      </c>
      <c r="H17" s="154">
        <v>499</v>
      </c>
      <c r="I17" s="154">
        <v>-77</v>
      </c>
      <c r="J17" s="154">
        <v>-727</v>
      </c>
      <c r="K17" s="154">
        <v>-286</v>
      </c>
      <c r="L17" s="154">
        <v>-227.3</v>
      </c>
      <c r="X17" s="3"/>
      <c r="Y17" s="3"/>
    </row>
    <row r="18" spans="2:25" ht="26.25">
      <c r="B18" s="39" t="s">
        <v>202</v>
      </c>
      <c r="C18" s="153">
        <v>990</v>
      </c>
      <c r="D18" s="154">
        <v>-819</v>
      </c>
      <c r="E18" s="154">
        <v>-571</v>
      </c>
      <c r="F18" s="154">
        <v>-383</v>
      </c>
      <c r="G18" s="154">
        <v>-281</v>
      </c>
      <c r="H18" s="154">
        <v>-179</v>
      </c>
      <c r="I18" s="154">
        <v>362</v>
      </c>
      <c r="J18" s="154">
        <v>408</v>
      </c>
      <c r="K18" s="154">
        <v>271</v>
      </c>
      <c r="L18" s="154">
        <v>169</v>
      </c>
      <c r="X18" s="3"/>
      <c r="Y18" s="3"/>
    </row>
    <row r="19" spans="2:25" ht="13.5">
      <c r="B19" s="39"/>
      <c r="C19" s="153"/>
      <c r="D19" s="154"/>
      <c r="E19" s="154"/>
      <c r="F19" s="154"/>
      <c r="G19" s="154"/>
      <c r="H19" s="154"/>
      <c r="I19" s="154"/>
      <c r="J19" s="154"/>
      <c r="K19" s="154"/>
      <c r="L19" s="154"/>
      <c r="X19" s="3"/>
      <c r="Y19" s="3"/>
    </row>
    <row r="20" spans="2:25" ht="13.5">
      <c r="B20" s="81" t="s">
        <v>203</v>
      </c>
      <c r="C20" s="151">
        <v>112</v>
      </c>
      <c r="D20" s="152">
        <v>202</v>
      </c>
      <c r="E20" s="152">
        <v>1490</v>
      </c>
      <c r="F20" s="152">
        <v>820</v>
      </c>
      <c r="G20" s="152">
        <v>62</v>
      </c>
      <c r="H20" s="152">
        <v>14</v>
      </c>
      <c r="I20" s="152">
        <v>-77</v>
      </c>
      <c r="J20" s="152">
        <v>-727</v>
      </c>
      <c r="K20" s="152">
        <v>-286</v>
      </c>
      <c r="L20" s="152">
        <v>-227.3</v>
      </c>
      <c r="X20" s="3"/>
      <c r="Y20" s="3"/>
    </row>
    <row r="21" spans="2:25" ht="13.5">
      <c r="B21" s="159"/>
      <c r="C21" s="151"/>
      <c r="D21" s="152"/>
      <c r="E21" s="152"/>
      <c r="F21" s="152"/>
      <c r="G21" s="152"/>
      <c r="H21" s="152"/>
      <c r="I21" s="152"/>
      <c r="J21" s="152"/>
      <c r="K21" s="152"/>
      <c r="L21" s="152"/>
      <c r="X21" s="3"/>
      <c r="Y21" s="3"/>
    </row>
    <row r="22" spans="2:25" ht="13.5">
      <c r="B22" s="159" t="s">
        <v>278</v>
      </c>
      <c r="C22" s="151">
        <v>229</v>
      </c>
      <c r="D22" s="152">
        <v>174</v>
      </c>
      <c r="E22" s="152">
        <v>-97</v>
      </c>
      <c r="F22" s="152">
        <v>-78</v>
      </c>
      <c r="G22" s="152">
        <v>-85</v>
      </c>
      <c r="H22" s="152">
        <v>-76</v>
      </c>
      <c r="I22" s="152">
        <v>-204</v>
      </c>
      <c r="J22" s="152">
        <v>-123</v>
      </c>
      <c r="K22" s="152">
        <v>-32</v>
      </c>
      <c r="L22" s="152">
        <v>15</v>
      </c>
      <c r="X22" s="3"/>
      <c r="Y22" s="3"/>
    </row>
    <row r="23" spans="2:25" ht="13.5">
      <c r="B23" s="159"/>
      <c r="C23" s="151"/>
      <c r="D23" s="159"/>
      <c r="E23" s="159"/>
      <c r="F23" s="159"/>
      <c r="G23" s="159"/>
      <c r="H23" s="152"/>
      <c r="I23" s="152"/>
      <c r="J23" s="152"/>
      <c r="K23" s="159"/>
      <c r="L23" s="152"/>
      <c r="X23" s="3"/>
      <c r="Y23" s="3"/>
    </row>
    <row r="24" spans="2:12" ht="12" customHeight="1">
      <c r="B24" s="68"/>
      <c r="C24" s="68"/>
      <c r="D24" s="68"/>
      <c r="E24" s="68"/>
      <c r="F24" s="68"/>
      <c r="G24" s="68"/>
      <c r="H24" s="79"/>
      <c r="I24" s="68"/>
      <c r="J24" s="79"/>
      <c r="K24" s="68"/>
      <c r="L24" s="79"/>
    </row>
    <row r="25" spans="2:12" ht="12" customHeight="1">
      <c r="B25" s="19"/>
      <c r="C25" s="72" t="s">
        <v>310</v>
      </c>
      <c r="D25" s="108" t="s">
        <v>274</v>
      </c>
      <c r="E25" s="108" t="s">
        <v>50</v>
      </c>
      <c r="F25" s="108" t="s">
        <v>48</v>
      </c>
      <c r="G25" s="73" t="s">
        <v>311</v>
      </c>
      <c r="H25" s="73" t="s">
        <v>312</v>
      </c>
      <c r="I25" s="108" t="s">
        <v>40</v>
      </c>
      <c r="J25" s="108" t="s">
        <v>37</v>
      </c>
      <c r="K25" s="108" t="s">
        <v>34</v>
      </c>
      <c r="L25" s="108" t="s">
        <v>33</v>
      </c>
    </row>
    <row r="26" spans="2:12" ht="12.75" customHeight="1">
      <c r="B26" s="19"/>
      <c r="C26" s="100" t="s">
        <v>39</v>
      </c>
      <c r="D26" s="98" t="s">
        <v>39</v>
      </c>
      <c r="E26" s="98" t="s">
        <v>39</v>
      </c>
      <c r="F26" s="98" t="s">
        <v>39</v>
      </c>
      <c r="G26" s="98" t="s">
        <v>39</v>
      </c>
      <c r="H26" s="98" t="s">
        <v>39</v>
      </c>
      <c r="I26" s="98" t="s">
        <v>39</v>
      </c>
      <c r="J26" s="98" t="s">
        <v>39</v>
      </c>
      <c r="K26" s="98" t="s">
        <v>39</v>
      </c>
      <c r="L26" s="98" t="s">
        <v>39</v>
      </c>
    </row>
    <row r="27" spans="2:12" ht="14.25" thickBot="1">
      <c r="B27" s="101"/>
      <c r="C27" s="103"/>
      <c r="D27" s="105"/>
      <c r="E27" s="105"/>
      <c r="F27" s="105"/>
      <c r="G27" s="105"/>
      <c r="H27" s="105"/>
      <c r="I27" s="105"/>
      <c r="J27" s="105"/>
      <c r="K27" s="105"/>
      <c r="L27" s="105"/>
    </row>
    <row r="28" spans="2:12" ht="13.5">
      <c r="B28" s="159" t="s">
        <v>193</v>
      </c>
      <c r="C28" s="100"/>
      <c r="D28" s="98"/>
      <c r="E28" s="98"/>
      <c r="F28" s="98"/>
      <c r="G28" s="98"/>
      <c r="H28" s="98"/>
      <c r="I28" s="98"/>
      <c r="J28" s="98"/>
      <c r="K28" s="98"/>
      <c r="L28" s="98"/>
    </row>
    <row r="29" spans="2:31" s="2" customFormat="1" ht="12.75" customHeight="1">
      <c r="B29" s="186" t="str">
        <f>B8</f>
        <v>Valuation and implementation of derivative financial instruments not covered by hedge accounting</v>
      </c>
      <c r="C29" s="153">
        <f>C8-D8</f>
        <v>-90</v>
      </c>
      <c r="D29" s="154">
        <v>202</v>
      </c>
      <c r="E29" s="154">
        <f>E8-F8</f>
        <v>160</v>
      </c>
      <c r="F29" s="154">
        <f>F8-G8</f>
        <v>10</v>
      </c>
      <c r="G29" s="154">
        <f>G8-H8</f>
        <v>48</v>
      </c>
      <c r="H29" s="154">
        <v>14</v>
      </c>
      <c r="I29" s="154">
        <f>I8-J8</f>
        <v>179</v>
      </c>
      <c r="J29" s="154">
        <v>-65</v>
      </c>
      <c r="K29" s="154">
        <v>-36</v>
      </c>
      <c r="L29" s="154">
        <f>L8</f>
        <v>-46</v>
      </c>
      <c r="M29" s="1"/>
      <c r="N29" s="1"/>
      <c r="O29" s="1"/>
      <c r="P29" s="1"/>
      <c r="Q29" s="1"/>
      <c r="R29" s="1"/>
      <c r="S29" s="1"/>
      <c r="T29" s="1"/>
      <c r="U29" s="1"/>
      <c r="V29" s="1"/>
      <c r="W29" s="1"/>
      <c r="X29" s="1"/>
      <c r="Y29" s="1"/>
      <c r="Z29" s="1"/>
      <c r="AA29" s="1"/>
      <c r="AB29" s="1"/>
      <c r="AC29" s="1"/>
      <c r="AD29" s="1"/>
      <c r="AE29" s="1"/>
    </row>
    <row r="30" spans="2:31" s="2" customFormat="1" ht="12.75" customHeight="1">
      <c r="B30" s="38" t="str">
        <f>B9</f>
        <v>           net financial costs</v>
      </c>
      <c r="C30" s="153">
        <f aca="true" t="shared" si="0" ref="C30:C43">C9-D9</f>
        <v>5</v>
      </c>
      <c r="D30" s="154">
        <v>-4</v>
      </c>
      <c r="E30" s="154">
        <f aca="true" t="shared" si="1" ref="E30:F43">E9-F9</f>
        <v>-1</v>
      </c>
      <c r="F30" s="154">
        <f t="shared" si="1"/>
        <v>-4</v>
      </c>
      <c r="G30" s="154">
        <f>G9-H9</f>
        <v>-1</v>
      </c>
      <c r="H30" s="154">
        <v>-1</v>
      </c>
      <c r="I30" s="154">
        <f>I9-J9</f>
        <v>-3</v>
      </c>
      <c r="J30" s="154">
        <v>-1</v>
      </c>
      <c r="K30" s="154">
        <v>-6</v>
      </c>
      <c r="L30" s="154">
        <f>L9</f>
        <v>-3</v>
      </c>
      <c r="M30" s="1"/>
      <c r="N30" s="1"/>
      <c r="O30" s="1"/>
      <c r="P30" s="1"/>
      <c r="Q30" s="1"/>
      <c r="R30" s="1"/>
      <c r="S30" s="1"/>
      <c r="T30" s="1"/>
      <c r="U30" s="1"/>
      <c r="V30" s="1"/>
      <c r="W30" s="1"/>
      <c r="X30" s="1"/>
      <c r="Y30" s="1"/>
      <c r="Z30" s="1"/>
      <c r="AA30" s="1"/>
      <c r="AB30" s="1"/>
      <c r="AC30" s="1"/>
      <c r="AD30" s="1"/>
      <c r="AE30" s="1"/>
    </row>
    <row r="31" spans="2:31" s="2" customFormat="1" ht="13.5">
      <c r="B31" s="38" t="str">
        <f>B10</f>
        <v>           included in other operating costs</v>
      </c>
      <c r="C31" s="153">
        <f t="shared" si="0"/>
        <v>-95</v>
      </c>
      <c r="D31" s="154">
        <v>206</v>
      </c>
      <c r="E31" s="154">
        <f t="shared" si="1"/>
        <v>161</v>
      </c>
      <c r="F31" s="154">
        <f t="shared" si="1"/>
        <v>14</v>
      </c>
      <c r="G31" s="154">
        <f>G10-H10</f>
        <v>49</v>
      </c>
      <c r="H31" s="154">
        <v>15</v>
      </c>
      <c r="I31" s="154">
        <f>I10-J10</f>
        <v>182</v>
      </c>
      <c r="J31" s="154">
        <v>-64</v>
      </c>
      <c r="K31" s="154">
        <v>-30</v>
      </c>
      <c r="L31" s="154">
        <f>L10</f>
        <v>-43</v>
      </c>
      <c r="M31" s="1"/>
      <c r="N31" s="1"/>
      <c r="O31" s="1"/>
      <c r="P31" s="1"/>
      <c r="Q31" s="1"/>
      <c r="R31" s="1"/>
      <c r="S31" s="1"/>
      <c r="T31" s="1"/>
      <c r="U31" s="1"/>
      <c r="V31" s="1"/>
      <c r="W31" s="1"/>
      <c r="X31" s="1"/>
      <c r="Y31" s="1"/>
      <c r="Z31" s="1"/>
      <c r="AA31" s="1"/>
      <c r="AB31" s="1"/>
      <c r="AC31" s="1"/>
      <c r="AD31" s="1"/>
      <c r="AE31" s="1"/>
    </row>
    <row r="32" spans="2:31" s="2" customFormat="1" ht="12.75" customHeight="1">
      <c r="B32" s="38"/>
      <c r="C32" s="153">
        <f t="shared" si="0"/>
        <v>0</v>
      </c>
      <c r="D32" s="154"/>
      <c r="E32" s="154"/>
      <c r="F32" s="154"/>
      <c r="G32" s="154"/>
      <c r="H32" s="154"/>
      <c r="I32" s="154"/>
      <c r="J32" s="154"/>
      <c r="K32" s="154"/>
      <c r="L32" s="154"/>
      <c r="M32" s="1"/>
      <c r="N32" s="1"/>
      <c r="O32" s="1"/>
      <c r="P32" s="1"/>
      <c r="Q32" s="1"/>
      <c r="R32" s="1"/>
      <c r="S32" s="1"/>
      <c r="T32" s="1"/>
      <c r="U32" s="1"/>
      <c r="V32" s="1"/>
      <c r="W32" s="1"/>
      <c r="X32" s="1"/>
      <c r="Y32" s="1"/>
      <c r="Z32" s="1"/>
      <c r="AA32" s="1"/>
      <c r="AB32" s="1"/>
      <c r="AC32" s="1"/>
      <c r="AD32" s="1"/>
      <c r="AE32" s="1"/>
    </row>
    <row r="33" spans="2:31" s="2" customFormat="1" ht="12.75" customHeight="1">
      <c r="B33" s="186" t="str">
        <f>B12</f>
        <v>Reclassification from other comprehensive income</v>
      </c>
      <c r="C33" s="153">
        <f t="shared" si="0"/>
        <v>171</v>
      </c>
      <c r="D33" s="154">
        <v>819</v>
      </c>
      <c r="E33" s="154">
        <f t="shared" si="1"/>
        <v>188</v>
      </c>
      <c r="F33" s="154">
        <f t="shared" si="1"/>
        <v>102</v>
      </c>
      <c r="G33" s="154">
        <f>G12-H12</f>
        <v>102</v>
      </c>
      <c r="H33" s="154">
        <v>179</v>
      </c>
      <c r="I33" s="154">
        <f>I12-J12</f>
        <v>46</v>
      </c>
      <c r="J33" s="154">
        <v>-137</v>
      </c>
      <c r="K33" s="154">
        <v>-102</v>
      </c>
      <c r="L33" s="154">
        <f>L12</f>
        <v>-169</v>
      </c>
      <c r="M33" s="1"/>
      <c r="N33" s="1"/>
      <c r="O33" s="1"/>
      <c r="P33" s="1"/>
      <c r="Q33" s="1"/>
      <c r="R33" s="1"/>
      <c r="S33" s="1"/>
      <c r="T33" s="1"/>
      <c r="U33" s="1"/>
      <c r="V33" s="1"/>
      <c r="W33" s="1"/>
      <c r="X33" s="1"/>
      <c r="Y33" s="1"/>
      <c r="Z33" s="1"/>
      <c r="AA33" s="1"/>
      <c r="AB33" s="1"/>
      <c r="AC33" s="1"/>
      <c r="AD33" s="1"/>
      <c r="AE33" s="1"/>
    </row>
    <row r="34" spans="2:31" s="2" customFormat="1" ht="13.5">
      <c r="B34" s="38" t="str">
        <f>B13</f>
        <v>           sales revenues</v>
      </c>
      <c r="C34" s="153">
        <f t="shared" si="0"/>
        <v>171</v>
      </c>
      <c r="D34" s="154">
        <v>819</v>
      </c>
      <c r="E34" s="154">
        <f t="shared" si="1"/>
        <v>188</v>
      </c>
      <c r="F34" s="154">
        <f t="shared" si="1"/>
        <v>102</v>
      </c>
      <c r="G34" s="154">
        <f>G13-H13</f>
        <v>102</v>
      </c>
      <c r="H34" s="154">
        <v>178</v>
      </c>
      <c r="I34" s="154">
        <f>I13-J13</f>
        <v>41</v>
      </c>
      <c r="J34" s="154">
        <v>-139</v>
      </c>
      <c r="K34" s="154">
        <v>-107</v>
      </c>
      <c r="L34" s="154">
        <f>L13</f>
        <v>-173</v>
      </c>
      <c r="M34" s="1"/>
      <c r="N34" s="1"/>
      <c r="O34" s="1"/>
      <c r="P34" s="1"/>
      <c r="Q34" s="1"/>
      <c r="R34" s="1"/>
      <c r="S34" s="1"/>
      <c r="T34" s="1"/>
      <c r="U34" s="1"/>
      <c r="V34" s="1"/>
      <c r="W34" s="1"/>
      <c r="X34" s="1"/>
      <c r="Y34" s="1"/>
      <c r="Z34" s="1"/>
      <c r="AA34" s="1"/>
      <c r="AB34" s="1"/>
      <c r="AC34" s="1"/>
      <c r="AD34" s="1"/>
      <c r="AE34" s="1"/>
    </row>
    <row r="35" spans="2:31" s="2" customFormat="1" ht="12.75" customHeight="1">
      <c r="B35" s="38" t="str">
        <f>B14</f>
        <v>           raw and other materials used</v>
      </c>
      <c r="C35" s="189">
        <f t="shared" si="0"/>
        <v>0</v>
      </c>
      <c r="D35" s="154">
        <v>0</v>
      </c>
      <c r="E35" s="154">
        <f t="shared" si="1"/>
        <v>0</v>
      </c>
      <c r="F35" s="154">
        <f t="shared" si="1"/>
        <v>0</v>
      </c>
      <c r="G35" s="154">
        <f>G14-H14</f>
        <v>0</v>
      </c>
      <c r="H35" s="154">
        <v>1</v>
      </c>
      <c r="I35" s="154">
        <f>I14-J14</f>
        <v>5</v>
      </c>
      <c r="J35" s="154">
        <v>2</v>
      </c>
      <c r="K35" s="154">
        <v>5</v>
      </c>
      <c r="L35" s="154">
        <f>L14</f>
        <v>4</v>
      </c>
      <c r="M35" s="1"/>
      <c r="N35" s="1"/>
      <c r="O35" s="1"/>
      <c r="P35" s="1"/>
      <c r="Q35" s="1"/>
      <c r="R35" s="1"/>
      <c r="S35" s="1"/>
      <c r="T35" s="1"/>
      <c r="U35" s="1"/>
      <c r="V35" s="1"/>
      <c r="W35" s="1"/>
      <c r="X35" s="1"/>
      <c r="Y35" s="1"/>
      <c r="Z35" s="1"/>
      <c r="AA35" s="1"/>
      <c r="AB35" s="1"/>
      <c r="AC35" s="1"/>
      <c r="AD35" s="1"/>
      <c r="AE35" s="1"/>
    </row>
    <row r="36" spans="2:31" s="2" customFormat="1" ht="12.75" customHeight="1">
      <c r="B36" s="154"/>
      <c r="C36" s="151">
        <f t="shared" si="0"/>
        <v>0</v>
      </c>
      <c r="D36" s="152"/>
      <c r="E36" s="152"/>
      <c r="F36" s="152"/>
      <c r="G36" s="152"/>
      <c r="H36" s="152"/>
      <c r="I36" s="152"/>
      <c r="J36" s="152"/>
      <c r="K36" s="152"/>
      <c r="L36" s="152"/>
      <c r="M36" s="1"/>
      <c r="N36" s="1"/>
      <c r="O36" s="1"/>
      <c r="P36" s="1"/>
      <c r="Q36" s="1"/>
      <c r="R36" s="1"/>
      <c r="S36" s="1"/>
      <c r="T36" s="1"/>
      <c r="U36" s="1"/>
      <c r="V36" s="1"/>
      <c r="W36" s="1"/>
      <c r="X36" s="1"/>
      <c r="Y36" s="1"/>
      <c r="Z36" s="1"/>
      <c r="AA36" s="1"/>
      <c r="AB36" s="1"/>
      <c r="AC36" s="1"/>
      <c r="AD36" s="1"/>
      <c r="AE36" s="1"/>
    </row>
    <row r="37" spans="2:31" s="2" customFormat="1" ht="13.5">
      <c r="B37" s="81" t="str">
        <f>B16</f>
        <v>Impact on other comprehensive income</v>
      </c>
      <c r="C37" s="151">
        <f t="shared" si="0"/>
        <v>-257</v>
      </c>
      <c r="D37" s="152">
        <v>-57</v>
      </c>
      <c r="E37" s="152">
        <f t="shared" si="1"/>
        <v>482</v>
      </c>
      <c r="F37" s="152">
        <f t="shared" si="1"/>
        <v>92</v>
      </c>
      <c r="G37" s="152">
        <f>G16-H16</f>
        <v>25</v>
      </c>
      <c r="H37" s="152">
        <v>320</v>
      </c>
      <c r="I37" s="152">
        <f>I16-J16</f>
        <v>604</v>
      </c>
      <c r="J37" s="152">
        <v>-304</v>
      </c>
      <c r="K37" s="152">
        <v>43.30000000000001</v>
      </c>
      <c r="L37" s="152">
        <f>L16</f>
        <v>-58.30000000000001</v>
      </c>
      <c r="M37" s="1"/>
      <c r="N37" s="1"/>
      <c r="O37" s="1"/>
      <c r="P37" s="1"/>
      <c r="Q37" s="1"/>
      <c r="R37" s="1"/>
      <c r="S37" s="1"/>
      <c r="T37" s="1"/>
      <c r="U37" s="1"/>
      <c r="V37" s="1"/>
      <c r="W37" s="1"/>
      <c r="X37" s="1"/>
      <c r="Y37" s="1"/>
      <c r="Z37" s="1"/>
      <c r="AA37" s="1"/>
      <c r="AB37" s="1"/>
      <c r="AC37" s="1"/>
      <c r="AD37" s="1"/>
      <c r="AE37" s="1"/>
    </row>
    <row r="38" spans="2:31" s="2" customFormat="1" ht="25.5" customHeight="1">
      <c r="B38" s="39" t="str">
        <f>B17</f>
        <v>Gains / losses on the valuation of derivatives in cash flow hedge accounting [effective part]</v>
      </c>
      <c r="C38" s="153">
        <f t="shared" si="0"/>
        <v>-86</v>
      </c>
      <c r="D38" s="154">
        <v>762</v>
      </c>
      <c r="E38" s="154">
        <f t="shared" si="1"/>
        <v>670</v>
      </c>
      <c r="F38" s="154">
        <f t="shared" si="1"/>
        <v>194</v>
      </c>
      <c r="G38" s="154">
        <f>G17-H17</f>
        <v>127</v>
      </c>
      <c r="H38" s="154">
        <v>499</v>
      </c>
      <c r="I38" s="154">
        <f>I17-J17</f>
        <v>650</v>
      </c>
      <c r="J38" s="154">
        <v>-441</v>
      </c>
      <c r="K38" s="154">
        <v>-58.69999999999999</v>
      </c>
      <c r="L38" s="154">
        <f>L17</f>
        <v>-227.3</v>
      </c>
      <c r="M38" s="1"/>
      <c r="N38" s="1"/>
      <c r="O38" s="1"/>
      <c r="P38" s="1"/>
      <c r="Q38" s="1"/>
      <c r="R38" s="1"/>
      <c r="S38" s="1"/>
      <c r="T38" s="1"/>
      <c r="U38" s="1"/>
      <c r="V38" s="1"/>
      <c r="W38" s="1"/>
      <c r="X38" s="1"/>
      <c r="Y38" s="1"/>
      <c r="Z38" s="1"/>
      <c r="AA38" s="1"/>
      <c r="AB38" s="1"/>
      <c r="AC38" s="1"/>
      <c r="AD38" s="1"/>
      <c r="AE38" s="1"/>
    </row>
    <row r="39" spans="2:31" s="2" customFormat="1" ht="26.25">
      <c r="B39" s="39" t="str">
        <f>B18</f>
        <v>Reclassification of the valuation to the profit and loss account in connection with the implementation (cash flow hedge accounting)</v>
      </c>
      <c r="C39" s="153">
        <f t="shared" si="0"/>
        <v>1809</v>
      </c>
      <c r="D39" s="154">
        <v>-819</v>
      </c>
      <c r="E39" s="154">
        <f t="shared" si="1"/>
        <v>-188</v>
      </c>
      <c r="F39" s="154">
        <f t="shared" si="1"/>
        <v>-102</v>
      </c>
      <c r="G39" s="154">
        <f>G18-H18</f>
        <v>-102</v>
      </c>
      <c r="H39" s="154">
        <v>-179</v>
      </c>
      <c r="I39" s="154">
        <f>I18-J18</f>
        <v>-46</v>
      </c>
      <c r="J39" s="154">
        <v>137</v>
      </c>
      <c r="K39" s="154">
        <v>102</v>
      </c>
      <c r="L39" s="154">
        <f>L18</f>
        <v>169</v>
      </c>
      <c r="M39" s="1"/>
      <c r="N39" s="1"/>
      <c r="O39" s="1"/>
      <c r="P39" s="1"/>
      <c r="Q39" s="1"/>
      <c r="R39" s="1"/>
      <c r="S39" s="1"/>
      <c r="T39" s="1"/>
      <c r="U39" s="1"/>
      <c r="V39" s="1"/>
      <c r="W39" s="1"/>
      <c r="X39" s="1"/>
      <c r="Y39" s="1"/>
      <c r="Z39" s="1"/>
      <c r="AA39" s="1"/>
      <c r="AB39" s="1"/>
      <c r="AC39" s="1"/>
      <c r="AD39" s="1"/>
      <c r="AE39" s="1"/>
    </row>
    <row r="40" spans="3:12" ht="13.5">
      <c r="C40" s="153">
        <f t="shared" si="0"/>
        <v>0</v>
      </c>
      <c r="D40" s="154"/>
      <c r="E40" s="154"/>
      <c r="F40" s="154"/>
      <c r="G40" s="152"/>
      <c r="H40" s="152"/>
      <c r="I40" s="152"/>
      <c r="J40" s="152"/>
      <c r="K40" s="152"/>
      <c r="L40" s="152"/>
    </row>
    <row r="41" spans="2:12" ht="13.5">
      <c r="B41" s="81" t="str">
        <f>B20</f>
        <v>Effect on comprehensive income</v>
      </c>
      <c r="C41" s="151">
        <f t="shared" si="0"/>
        <v>-90</v>
      </c>
      <c r="D41" s="152">
        <v>202</v>
      </c>
      <c r="E41" s="152">
        <f t="shared" si="1"/>
        <v>670</v>
      </c>
      <c r="F41" s="152">
        <f t="shared" si="1"/>
        <v>758</v>
      </c>
      <c r="G41" s="152">
        <f>G20-H20</f>
        <v>48</v>
      </c>
      <c r="H41" s="152">
        <v>14</v>
      </c>
      <c r="I41" s="152">
        <f>I20-J20</f>
        <v>650</v>
      </c>
      <c r="J41" s="152">
        <v>-441</v>
      </c>
      <c r="K41" s="152">
        <v>-58.69999999999999</v>
      </c>
      <c r="L41" s="152">
        <f>L20</f>
        <v>-227.3</v>
      </c>
    </row>
    <row r="42" spans="2:12" ht="13.5">
      <c r="B42" s="81"/>
      <c r="C42" s="151">
        <f t="shared" si="0"/>
        <v>0</v>
      </c>
      <c r="D42" s="152"/>
      <c r="E42" s="152"/>
      <c r="F42" s="152"/>
      <c r="G42" s="152"/>
      <c r="H42" s="152"/>
      <c r="I42" s="152"/>
      <c r="J42" s="152"/>
      <c r="K42" s="152"/>
      <c r="L42" s="152"/>
    </row>
    <row r="43" spans="2:25" ht="13.5">
      <c r="B43" s="159" t="s">
        <v>278</v>
      </c>
      <c r="C43" s="151">
        <f t="shared" si="0"/>
        <v>55</v>
      </c>
      <c r="D43" s="152">
        <v>174</v>
      </c>
      <c r="E43" s="152">
        <f t="shared" si="1"/>
        <v>-19</v>
      </c>
      <c r="F43" s="152">
        <f t="shared" si="1"/>
        <v>7</v>
      </c>
      <c r="G43" s="152">
        <f>G22-H22</f>
        <v>-9</v>
      </c>
      <c r="H43" s="152">
        <v>-76</v>
      </c>
      <c r="I43" s="152">
        <v>-113</v>
      </c>
      <c r="J43" s="152">
        <v>-91</v>
      </c>
      <c r="K43" s="152">
        <v>-47</v>
      </c>
      <c r="L43" s="152">
        <v>15</v>
      </c>
      <c r="X43" s="3"/>
      <c r="Y43" s="3"/>
    </row>
    <row r="44" spans="2:11" ht="13.5">
      <c r="B44" s="81"/>
      <c r="C44" s="151"/>
      <c r="D44" s="152"/>
      <c r="E44" s="152"/>
      <c r="F44" s="152"/>
      <c r="G44" s="152"/>
      <c r="H44" s="152"/>
      <c r="I44" s="152"/>
      <c r="J44" s="152"/>
      <c r="K44" s="152"/>
    </row>
    <row r="45" ht="69.75" customHeight="1">
      <c r="B45" s="269" t="s">
        <v>326</v>
      </c>
    </row>
    <row r="46" spans="2:10" ht="12.75" customHeight="1">
      <c r="B46" s="187"/>
      <c r="C46" s="187"/>
      <c r="D46" s="187"/>
      <c r="E46" s="187"/>
      <c r="F46" s="187"/>
      <c r="H46" s="3"/>
      <c r="J46" s="187"/>
    </row>
    <row r="54" ht="15">
      <c r="H54" s="108"/>
    </row>
    <row r="71" ht="13.5">
      <c r="H71" s="152"/>
    </row>
    <row r="72" ht="13.5">
      <c r="H72" s="152"/>
    </row>
  </sheetData>
  <sheetProtection/>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9.xml><?xml version="1.0" encoding="utf-8"?>
<worksheet xmlns="http://schemas.openxmlformats.org/spreadsheetml/2006/main" xmlns:r="http://schemas.openxmlformats.org/officeDocument/2006/relationships">
  <dimension ref="A1:T104"/>
  <sheetViews>
    <sheetView showGridLines="0" zoomScale="90" zoomScaleNormal="90" zoomScalePageLayoutView="0" workbookViewId="0" topLeftCell="A1">
      <selection activeCell="E16" sqref="E16"/>
    </sheetView>
  </sheetViews>
  <sheetFormatPr defaultColWidth="9.140625" defaultRowHeight="12.75"/>
  <cols>
    <col min="1" max="1" width="1.28515625" style="1" customWidth="1"/>
    <col min="2" max="2" width="96.421875" style="1" customWidth="1"/>
    <col min="3" max="16" width="20.7109375" style="1" customWidth="1"/>
    <col min="17" max="16384" width="9.140625" style="1" customWidth="1"/>
  </cols>
  <sheetData>
    <row r="1" spans="2:8" ht="23.25" customHeight="1">
      <c r="B1" s="293" t="s">
        <v>65</v>
      </c>
      <c r="C1" s="33"/>
      <c r="D1" s="33"/>
      <c r="E1" s="33"/>
      <c r="F1" s="33"/>
      <c r="G1" s="33"/>
      <c r="H1" s="33"/>
    </row>
    <row r="2" spans="2:10" ht="15.75" customHeight="1">
      <c r="B2" s="69"/>
      <c r="C2" s="69"/>
      <c r="D2" s="175"/>
      <c r="E2" s="175"/>
      <c r="F2" s="175"/>
      <c r="G2" s="175"/>
      <c r="H2" s="175"/>
      <c r="I2" s="175"/>
      <c r="J2" s="175"/>
    </row>
    <row r="3" spans="2:10" ht="13.5">
      <c r="B3" s="2"/>
      <c r="C3" s="2"/>
      <c r="D3" s="2"/>
      <c r="E3" s="2"/>
      <c r="F3" s="2"/>
      <c r="G3" s="2"/>
      <c r="H3" s="2"/>
      <c r="I3" s="167"/>
      <c r="J3" s="167"/>
    </row>
    <row r="4" spans="2:10" ht="30">
      <c r="B4" s="80" t="s">
        <v>205</v>
      </c>
      <c r="C4" s="72" t="s">
        <v>309</v>
      </c>
      <c r="D4" s="108" t="s">
        <v>274</v>
      </c>
      <c r="E4" s="73" t="s">
        <v>327</v>
      </c>
      <c r="F4" s="73" t="s">
        <v>343</v>
      </c>
      <c r="G4" s="108" t="s">
        <v>49</v>
      </c>
      <c r="H4" s="108" t="s">
        <v>47</v>
      </c>
      <c r="I4" s="108" t="s">
        <v>43</v>
      </c>
      <c r="J4" s="108">
        <v>2018</v>
      </c>
    </row>
    <row r="5" spans="2:10" ht="13.5">
      <c r="B5" s="68"/>
      <c r="C5" s="100" t="s">
        <v>39</v>
      </c>
      <c r="D5" s="98" t="s">
        <v>39</v>
      </c>
      <c r="E5" s="98" t="s">
        <v>39</v>
      </c>
      <c r="F5" s="98" t="s">
        <v>39</v>
      </c>
      <c r="G5" s="98" t="s">
        <v>39</v>
      </c>
      <c r="H5" s="98" t="s">
        <v>39</v>
      </c>
      <c r="I5" s="98" t="s">
        <v>39</v>
      </c>
      <c r="J5" s="98" t="s">
        <v>39</v>
      </c>
    </row>
    <row r="6" spans="2:10" ht="14.25" thickBot="1">
      <c r="B6" s="101"/>
      <c r="C6" s="103"/>
      <c r="D6" s="105"/>
      <c r="E6" s="105"/>
      <c r="F6" s="105"/>
      <c r="G6" s="105"/>
      <c r="H6" s="105"/>
      <c r="I6" s="105"/>
      <c r="J6" s="105"/>
    </row>
    <row r="7" spans="2:10" ht="13.5">
      <c r="B7" s="242" t="s">
        <v>206</v>
      </c>
      <c r="C7" s="263">
        <v>9166</v>
      </c>
      <c r="D7" s="152">
        <v>9789</v>
      </c>
      <c r="E7" s="152">
        <v>11122</v>
      </c>
      <c r="F7" s="152">
        <v>11122</v>
      </c>
      <c r="G7" s="152">
        <v>11338</v>
      </c>
      <c r="H7" s="152">
        <v>11483</v>
      </c>
      <c r="I7" s="152">
        <v>14059</v>
      </c>
      <c r="J7" s="152">
        <v>14674</v>
      </c>
    </row>
    <row r="8" spans="2:10" ht="13.5">
      <c r="B8" s="244" t="s">
        <v>279</v>
      </c>
      <c r="C8" s="294">
        <v>2780</v>
      </c>
      <c r="D8" s="191">
        <v>3157</v>
      </c>
      <c r="E8" s="191">
        <v>3688</v>
      </c>
      <c r="F8" s="191">
        <v>3688</v>
      </c>
      <c r="G8" s="191">
        <v>3195</v>
      </c>
      <c r="H8" s="191">
        <v>3149</v>
      </c>
      <c r="I8" s="191">
        <v>3197</v>
      </c>
      <c r="J8" s="191">
        <v>3678</v>
      </c>
    </row>
    <row r="9" spans="2:10" ht="13.5">
      <c r="B9" s="244" t="s">
        <v>280</v>
      </c>
      <c r="C9" s="294">
        <v>304</v>
      </c>
      <c r="D9" s="191">
        <v>303</v>
      </c>
      <c r="E9" s="191">
        <v>186</v>
      </c>
      <c r="F9" s="191">
        <v>186</v>
      </c>
      <c r="G9" s="191">
        <v>196</v>
      </c>
      <c r="H9" s="191">
        <v>0</v>
      </c>
      <c r="I9" s="191">
        <v>0</v>
      </c>
      <c r="J9" s="191">
        <v>0</v>
      </c>
    </row>
    <row r="10" spans="2:10" ht="13.5">
      <c r="B10" s="245" t="s">
        <v>210</v>
      </c>
      <c r="C10" s="300">
        <v>3754</v>
      </c>
      <c r="D10" s="191">
        <v>4114</v>
      </c>
      <c r="E10" s="191">
        <v>4133</v>
      </c>
      <c r="F10" s="191">
        <v>4133</v>
      </c>
      <c r="G10" s="191">
        <v>5241</v>
      </c>
      <c r="H10" s="191">
        <v>5853</v>
      </c>
      <c r="I10" s="191">
        <v>7539</v>
      </c>
      <c r="J10" s="191">
        <v>7707</v>
      </c>
    </row>
    <row r="11" spans="2:10" ht="13.5">
      <c r="B11" s="244" t="s">
        <v>211</v>
      </c>
      <c r="C11" s="294">
        <v>57</v>
      </c>
      <c r="D11" s="191">
        <v>56</v>
      </c>
      <c r="E11" s="191">
        <v>88</v>
      </c>
      <c r="F11" s="191">
        <v>88</v>
      </c>
      <c r="G11" s="191">
        <v>181</v>
      </c>
      <c r="H11" s="191">
        <v>206</v>
      </c>
      <c r="I11" s="191">
        <v>465</v>
      </c>
      <c r="J11" s="191">
        <v>208</v>
      </c>
    </row>
    <row r="12" spans="2:10" ht="13.5">
      <c r="B12" s="244" t="s">
        <v>212</v>
      </c>
      <c r="C12" s="294">
        <v>1356</v>
      </c>
      <c r="D12" s="154">
        <v>1817</v>
      </c>
      <c r="E12" s="154">
        <v>2899</v>
      </c>
      <c r="F12" s="154">
        <v>2899</v>
      </c>
      <c r="G12" s="154">
        <v>2381</v>
      </c>
      <c r="H12" s="154">
        <v>2239</v>
      </c>
      <c r="I12" s="154">
        <v>2858</v>
      </c>
      <c r="J12" s="154">
        <v>3081</v>
      </c>
    </row>
    <row r="13" spans="2:10" ht="13.5">
      <c r="B13" s="244" t="s">
        <v>281</v>
      </c>
      <c r="C13" s="294">
        <v>104</v>
      </c>
      <c r="D13" s="154">
        <v>101</v>
      </c>
      <c r="E13" s="154">
        <v>128</v>
      </c>
      <c r="F13" s="154">
        <v>128</v>
      </c>
      <c r="G13" s="154">
        <v>144</v>
      </c>
      <c r="H13" s="154">
        <v>36</v>
      </c>
      <c r="I13" s="154">
        <v>0</v>
      </c>
      <c r="J13" s="154">
        <v>0</v>
      </c>
    </row>
    <row r="14" spans="2:10" ht="13.5">
      <c r="B14" s="244" t="s">
        <v>213</v>
      </c>
      <c r="C14" s="294">
        <v>811</v>
      </c>
      <c r="D14" s="154">
        <v>241</v>
      </c>
      <c r="E14" s="154">
        <v>0</v>
      </c>
      <c r="F14" s="154">
        <v>0</v>
      </c>
      <c r="G14" s="154">
        <v>0</v>
      </c>
      <c r="H14" s="154">
        <v>0</v>
      </c>
      <c r="I14" s="154">
        <v>0</v>
      </c>
      <c r="J14" s="154">
        <v>0</v>
      </c>
    </row>
    <row r="15" spans="2:10" ht="14.25" thickBot="1">
      <c r="B15" s="195"/>
      <c r="C15" s="264"/>
      <c r="D15" s="301"/>
      <c r="E15" s="301"/>
      <c r="F15" s="301"/>
      <c r="G15" s="301"/>
      <c r="H15" s="301"/>
      <c r="I15" s="301"/>
      <c r="J15" s="301"/>
    </row>
    <row r="16" spans="2:10" ht="13.5">
      <c r="B16" s="243" t="s">
        <v>207</v>
      </c>
      <c r="C16" s="260"/>
      <c r="D16" s="154"/>
      <c r="E16" s="154"/>
      <c r="F16" s="154"/>
      <c r="G16" s="154"/>
      <c r="H16" s="154"/>
      <c r="I16" s="154"/>
      <c r="J16" s="154"/>
    </row>
    <row r="17" spans="2:10" ht="13.5">
      <c r="B17" s="190"/>
      <c r="C17" s="260"/>
      <c r="D17" s="154"/>
      <c r="E17" s="154"/>
      <c r="F17" s="154"/>
      <c r="G17" s="154"/>
      <c r="H17" s="154"/>
      <c r="I17" s="154"/>
      <c r="J17" s="154"/>
    </row>
    <row r="18" spans="2:10" ht="13.5">
      <c r="B18" s="243" t="s">
        <v>208</v>
      </c>
      <c r="C18" s="261">
        <v>827</v>
      </c>
      <c r="D18" s="152">
        <v>1144</v>
      </c>
      <c r="E18" s="152">
        <v>1088</v>
      </c>
      <c r="F18" s="152">
        <v>1088</v>
      </c>
      <c r="G18" s="152">
        <v>539</v>
      </c>
      <c r="H18" s="152">
        <v>615</v>
      </c>
      <c r="I18" s="152">
        <v>501</v>
      </c>
      <c r="J18" s="152">
        <v>390</v>
      </c>
    </row>
    <row r="19" spans="2:10" ht="13.5">
      <c r="B19" s="244" t="s">
        <v>279</v>
      </c>
      <c r="C19" s="260">
        <v>118</v>
      </c>
      <c r="D19" s="154">
        <v>257</v>
      </c>
      <c r="E19" s="154">
        <v>54</v>
      </c>
      <c r="F19" s="154">
        <v>54</v>
      </c>
      <c r="G19" s="154">
        <v>211</v>
      </c>
      <c r="H19" s="154">
        <v>96</v>
      </c>
      <c r="I19" s="154">
        <v>208</v>
      </c>
      <c r="J19" s="154">
        <v>216</v>
      </c>
    </row>
    <row r="20" spans="2:10" ht="13.5">
      <c r="B20" s="244" t="s">
        <v>280</v>
      </c>
      <c r="C20" s="260">
        <v>6</v>
      </c>
      <c r="D20" s="154">
        <v>10</v>
      </c>
      <c r="E20" s="154">
        <v>2</v>
      </c>
      <c r="F20" s="154">
        <v>2</v>
      </c>
      <c r="G20" s="154">
        <v>5</v>
      </c>
      <c r="H20" s="154">
        <v>0</v>
      </c>
      <c r="I20" s="154">
        <v>0</v>
      </c>
      <c r="J20" s="154">
        <v>0</v>
      </c>
    </row>
    <row r="21" spans="2:10" ht="13.5">
      <c r="B21" s="245" t="s">
        <v>210</v>
      </c>
      <c r="C21" s="302">
        <v>11</v>
      </c>
      <c r="D21" s="154">
        <v>0</v>
      </c>
      <c r="E21" s="154">
        <v>120</v>
      </c>
      <c r="F21" s="154">
        <v>120</v>
      </c>
      <c r="G21" s="154">
        <v>21</v>
      </c>
      <c r="H21" s="154">
        <v>140</v>
      </c>
      <c r="I21" s="154">
        <v>75</v>
      </c>
      <c r="J21" s="154">
        <v>50</v>
      </c>
    </row>
    <row r="22" spans="2:10" ht="13.5">
      <c r="B22" s="244" t="s">
        <v>211</v>
      </c>
      <c r="C22" s="260">
        <v>4</v>
      </c>
      <c r="D22" s="154">
        <v>16</v>
      </c>
      <c r="E22" s="154">
        <v>1</v>
      </c>
      <c r="F22" s="154">
        <v>1</v>
      </c>
      <c r="G22" s="154">
        <v>70</v>
      </c>
      <c r="H22" s="154">
        <v>24</v>
      </c>
      <c r="I22" s="154">
        <v>46</v>
      </c>
      <c r="J22" s="154">
        <v>34</v>
      </c>
    </row>
    <row r="23" spans="2:10" ht="13.5">
      <c r="B23" s="244" t="s">
        <v>212</v>
      </c>
      <c r="C23" s="260">
        <v>622</v>
      </c>
      <c r="D23" s="154">
        <v>857</v>
      </c>
      <c r="E23" s="154">
        <v>911</v>
      </c>
      <c r="F23" s="154">
        <v>911</v>
      </c>
      <c r="G23" s="154">
        <v>232</v>
      </c>
      <c r="H23" s="154">
        <v>355</v>
      </c>
      <c r="I23" s="154">
        <v>172</v>
      </c>
      <c r="J23" s="154">
        <v>90</v>
      </c>
    </row>
    <row r="24" spans="2:10" ht="13.5">
      <c r="B24" s="244" t="s">
        <v>281</v>
      </c>
      <c r="C24" s="260">
        <v>5</v>
      </c>
      <c r="D24" s="154">
        <v>2</v>
      </c>
      <c r="E24" s="154">
        <v>0</v>
      </c>
      <c r="F24" s="154">
        <v>0</v>
      </c>
      <c r="G24" s="154">
        <v>0</v>
      </c>
      <c r="H24" s="154">
        <v>0</v>
      </c>
      <c r="I24" s="154">
        <v>0</v>
      </c>
      <c r="J24" s="154">
        <v>0</v>
      </c>
    </row>
    <row r="25" spans="2:10" ht="13.5">
      <c r="B25" s="244" t="s">
        <v>213</v>
      </c>
      <c r="C25" s="260">
        <v>61</v>
      </c>
      <c r="D25" s="154">
        <v>2</v>
      </c>
      <c r="E25" s="154">
        <v>0</v>
      </c>
      <c r="F25" s="154">
        <v>0</v>
      </c>
      <c r="G25" s="154">
        <v>0</v>
      </c>
      <c r="H25" s="154">
        <v>0</v>
      </c>
      <c r="I25" s="154">
        <v>0</v>
      </c>
      <c r="J25" s="154">
        <v>0</v>
      </c>
    </row>
    <row r="26" spans="2:10" ht="13.5">
      <c r="B26" s="192"/>
      <c r="C26" s="260"/>
      <c r="D26" s="154"/>
      <c r="E26" s="154"/>
      <c r="F26" s="154"/>
      <c r="G26" s="154"/>
      <c r="H26" s="154"/>
      <c r="I26" s="154"/>
      <c r="J26" s="154"/>
    </row>
    <row r="27" spans="2:10" ht="13.5">
      <c r="B27" s="243" t="s">
        <v>209</v>
      </c>
      <c r="C27" s="261">
        <v>151</v>
      </c>
      <c r="D27" s="152">
        <v>239</v>
      </c>
      <c r="E27" s="152">
        <v>305</v>
      </c>
      <c r="F27" s="152">
        <v>305</v>
      </c>
      <c r="G27" s="152">
        <v>114</v>
      </c>
      <c r="H27" s="152">
        <v>236</v>
      </c>
      <c r="I27" s="152">
        <v>184</v>
      </c>
      <c r="J27" s="152">
        <v>358</v>
      </c>
    </row>
    <row r="28" spans="2:10" ht="13.5">
      <c r="B28" s="244" t="s">
        <v>279</v>
      </c>
      <c r="C28" s="260">
        <v>0</v>
      </c>
      <c r="D28" s="154">
        <v>0</v>
      </c>
      <c r="E28" s="154">
        <v>39</v>
      </c>
      <c r="F28" s="154">
        <v>39</v>
      </c>
      <c r="G28" s="154">
        <v>0</v>
      </c>
      <c r="H28" s="154">
        <v>10</v>
      </c>
      <c r="I28" s="154">
        <v>0</v>
      </c>
      <c r="J28" s="154">
        <v>1</v>
      </c>
    </row>
    <row r="29" spans="2:10" ht="13.5">
      <c r="B29" s="244" t="s">
        <v>280</v>
      </c>
      <c r="C29" s="260">
        <v>1</v>
      </c>
      <c r="D29" s="154">
        <v>0</v>
      </c>
      <c r="E29" s="154">
        <v>0</v>
      </c>
      <c r="F29" s="154">
        <v>0</v>
      </c>
      <c r="G29" s="154">
        <v>0</v>
      </c>
      <c r="H29" s="154">
        <v>0</v>
      </c>
      <c r="I29" s="154">
        <v>0</v>
      </c>
      <c r="J29" s="154">
        <v>0</v>
      </c>
    </row>
    <row r="30" spans="2:10" ht="13.5">
      <c r="B30" s="245" t="s">
        <v>210</v>
      </c>
      <c r="C30" s="260">
        <v>27</v>
      </c>
      <c r="D30" s="154">
        <v>126</v>
      </c>
      <c r="E30" s="154">
        <v>0</v>
      </c>
      <c r="F30" s="154">
        <v>0</v>
      </c>
      <c r="G30" s="154">
        <v>24</v>
      </c>
      <c r="H30" s="154">
        <v>20</v>
      </c>
      <c r="I30" s="154">
        <v>10</v>
      </c>
      <c r="J30" s="154">
        <v>18</v>
      </c>
    </row>
    <row r="31" spans="2:10" ht="13.5">
      <c r="B31" s="244" t="s">
        <v>211</v>
      </c>
      <c r="C31" s="260">
        <v>6</v>
      </c>
      <c r="D31" s="154">
        <v>4</v>
      </c>
      <c r="E31" s="154">
        <v>1</v>
      </c>
      <c r="F31" s="154">
        <v>1</v>
      </c>
      <c r="G31" s="154">
        <v>7</v>
      </c>
      <c r="H31" s="154">
        <v>10</v>
      </c>
      <c r="I31" s="154">
        <v>31</v>
      </c>
      <c r="J31" s="154">
        <v>9</v>
      </c>
    </row>
    <row r="32" spans="2:10" ht="13.5">
      <c r="B32" s="244" t="s">
        <v>212</v>
      </c>
      <c r="C32" s="260">
        <v>116</v>
      </c>
      <c r="D32" s="154">
        <v>100</v>
      </c>
      <c r="E32" s="154">
        <v>254</v>
      </c>
      <c r="F32" s="154">
        <v>254</v>
      </c>
      <c r="G32" s="154">
        <v>74</v>
      </c>
      <c r="H32" s="154">
        <v>193</v>
      </c>
      <c r="I32" s="154">
        <v>143</v>
      </c>
      <c r="J32" s="154">
        <v>330</v>
      </c>
    </row>
    <row r="33" spans="2:10" ht="13.5">
      <c r="B33" s="244" t="s">
        <v>281</v>
      </c>
      <c r="C33" s="260">
        <v>1</v>
      </c>
      <c r="D33" s="154">
        <v>2</v>
      </c>
      <c r="E33" s="154">
        <v>11</v>
      </c>
      <c r="F33" s="154">
        <v>11</v>
      </c>
      <c r="G33" s="154">
        <v>9</v>
      </c>
      <c r="H33" s="154">
        <v>3</v>
      </c>
      <c r="I33" s="154">
        <v>0</v>
      </c>
      <c r="J33" s="154">
        <v>0</v>
      </c>
    </row>
    <row r="34" spans="2:10" ht="13.5">
      <c r="B34" s="244" t="s">
        <v>213</v>
      </c>
      <c r="C34" s="260">
        <v>0</v>
      </c>
      <c r="D34" s="154">
        <v>7</v>
      </c>
      <c r="E34" s="154">
        <v>0</v>
      </c>
      <c r="F34" s="154">
        <v>0</v>
      </c>
      <c r="G34" s="154">
        <v>0</v>
      </c>
      <c r="H34" s="154">
        <v>0</v>
      </c>
      <c r="I34" s="154">
        <v>0</v>
      </c>
      <c r="J34" s="154">
        <v>0</v>
      </c>
    </row>
    <row r="35" spans="2:10" ht="14.25" thickBot="1">
      <c r="B35" s="195"/>
      <c r="C35" s="265"/>
      <c r="D35" s="301"/>
      <c r="E35" s="301"/>
      <c r="F35" s="301"/>
      <c r="G35" s="301"/>
      <c r="H35" s="301"/>
      <c r="I35" s="301"/>
      <c r="J35" s="301"/>
    </row>
    <row r="36" spans="2:10" ht="13.5">
      <c r="B36" s="192"/>
      <c r="C36" s="262"/>
      <c r="D36" s="98"/>
      <c r="E36" s="98"/>
      <c r="F36" s="98"/>
      <c r="G36" s="98"/>
      <c r="H36" s="98"/>
      <c r="I36" s="98"/>
      <c r="J36" s="98"/>
    </row>
    <row r="37" spans="2:10" ht="13.5">
      <c r="B37" s="246" t="s">
        <v>214</v>
      </c>
      <c r="C37" s="261">
        <v>1750</v>
      </c>
      <c r="D37" s="152">
        <v>4506</v>
      </c>
      <c r="E37" s="152">
        <v>1573</v>
      </c>
      <c r="F37" s="152">
        <v>2658</v>
      </c>
      <c r="G37" s="152">
        <v>949</v>
      </c>
      <c r="H37" s="152">
        <v>535</v>
      </c>
      <c r="I37" s="152">
        <v>430</v>
      </c>
      <c r="J37" s="152">
        <v>78</v>
      </c>
    </row>
    <row r="38" spans="2:10" ht="12" customHeight="1">
      <c r="B38" s="244" t="s">
        <v>279</v>
      </c>
      <c r="C38" s="260">
        <v>221</v>
      </c>
      <c r="D38" s="154">
        <v>340</v>
      </c>
      <c r="E38" s="154">
        <v>287</v>
      </c>
      <c r="F38" s="154">
        <v>287</v>
      </c>
      <c r="G38" s="154">
        <v>211</v>
      </c>
      <c r="H38" s="154">
        <v>86</v>
      </c>
      <c r="I38" s="154">
        <v>208</v>
      </c>
      <c r="J38" s="154">
        <v>215</v>
      </c>
    </row>
    <row r="39" spans="2:20" ht="12.75" customHeight="1">
      <c r="B39" s="244" t="s">
        <v>280</v>
      </c>
      <c r="C39" s="260">
        <v>7</v>
      </c>
      <c r="D39" s="154">
        <v>10</v>
      </c>
      <c r="E39" s="154">
        <v>2</v>
      </c>
      <c r="F39" s="154">
        <v>2</v>
      </c>
      <c r="G39" s="154">
        <v>5</v>
      </c>
      <c r="H39" s="154">
        <v>0</v>
      </c>
      <c r="I39" s="154">
        <v>0</v>
      </c>
      <c r="J39" s="154">
        <v>0</v>
      </c>
      <c r="T39" s="3"/>
    </row>
    <row r="40" spans="2:20" ht="12.75" customHeight="1">
      <c r="B40" s="245" t="s">
        <v>210</v>
      </c>
      <c r="C40" s="260">
        <v>31</v>
      </c>
      <c r="D40" s="154">
        <v>-523</v>
      </c>
      <c r="E40" s="154">
        <v>156</v>
      </c>
      <c r="F40" s="154">
        <v>444</v>
      </c>
      <c r="G40" s="154">
        <v>50</v>
      </c>
      <c r="H40" s="154">
        <v>136</v>
      </c>
      <c r="I40" s="154">
        <v>42</v>
      </c>
      <c r="J40" s="154">
        <v>26</v>
      </c>
      <c r="T40" s="3"/>
    </row>
    <row r="41" spans="2:20" ht="12.75" customHeight="1">
      <c r="B41" s="244" t="s">
        <v>211</v>
      </c>
      <c r="C41" s="260">
        <v>26</v>
      </c>
      <c r="D41" s="154">
        <v>93</v>
      </c>
      <c r="E41" s="154">
        <v>310</v>
      </c>
      <c r="F41" s="154">
        <v>396</v>
      </c>
      <c r="G41" s="154">
        <v>63</v>
      </c>
      <c r="H41" s="154">
        <v>14</v>
      </c>
      <c r="I41" s="154">
        <v>17</v>
      </c>
      <c r="J41" s="154">
        <v>26</v>
      </c>
      <c r="T41" s="3"/>
    </row>
    <row r="42" spans="2:20" ht="12.75" customHeight="1">
      <c r="B42" s="244" t="s">
        <v>212</v>
      </c>
      <c r="C42" s="260">
        <v>1422</v>
      </c>
      <c r="D42" s="154">
        <v>4664</v>
      </c>
      <c r="E42" s="154">
        <v>829</v>
      </c>
      <c r="F42" s="154">
        <v>1547</v>
      </c>
      <c r="G42" s="154">
        <v>640</v>
      </c>
      <c r="H42" s="154">
        <v>302</v>
      </c>
      <c r="I42" s="154">
        <v>163</v>
      </c>
      <c r="J42" s="154">
        <v>-189</v>
      </c>
      <c r="T42" s="3"/>
    </row>
    <row r="43" spans="2:20" ht="12.75" customHeight="1">
      <c r="B43" s="244" t="s">
        <v>281</v>
      </c>
      <c r="C43" s="260">
        <v>-18</v>
      </c>
      <c r="D43" s="154">
        <v>-73</v>
      </c>
      <c r="E43" s="154">
        <v>-11</v>
      </c>
      <c r="F43" s="154">
        <v>-18</v>
      </c>
      <c r="G43" s="154">
        <v>-20</v>
      </c>
      <c r="H43" s="154">
        <v>-3</v>
      </c>
      <c r="I43" s="154">
        <v>0</v>
      </c>
      <c r="J43" s="154">
        <v>0</v>
      </c>
      <c r="T43" s="3"/>
    </row>
    <row r="44" spans="2:20" ht="12.75" customHeight="1">
      <c r="B44" s="244" t="s">
        <v>213</v>
      </c>
      <c r="C44" s="260">
        <v>61</v>
      </c>
      <c r="D44" s="154">
        <v>-5</v>
      </c>
      <c r="E44" s="154">
        <v>0</v>
      </c>
      <c r="F44" s="154">
        <v>0</v>
      </c>
      <c r="G44" s="154">
        <v>0</v>
      </c>
      <c r="H44" s="154">
        <v>0</v>
      </c>
      <c r="I44" s="154">
        <v>0</v>
      </c>
      <c r="J44" s="154">
        <v>0</v>
      </c>
      <c r="T44" s="3"/>
    </row>
    <row r="45" spans="2:20" ht="12.75" customHeight="1">
      <c r="B45" s="38"/>
      <c r="C45" s="260"/>
      <c r="D45" s="154"/>
      <c r="E45" s="154"/>
      <c r="F45" s="154"/>
      <c r="G45" s="154"/>
      <c r="H45" s="154"/>
      <c r="I45" s="154"/>
      <c r="J45" s="154"/>
      <c r="T45" s="3"/>
    </row>
    <row r="46" spans="2:20" ht="12.75" customHeight="1">
      <c r="B46" s="247" t="s">
        <v>215</v>
      </c>
      <c r="C46" s="266">
        <v>676</v>
      </c>
      <c r="D46" s="303">
        <v>761</v>
      </c>
      <c r="E46" s="303">
        <v>1491</v>
      </c>
      <c r="F46" s="303">
        <v>1491</v>
      </c>
      <c r="G46" s="303">
        <v>820</v>
      </c>
      <c r="H46" s="303">
        <v>626</v>
      </c>
      <c r="I46" s="303">
        <v>498</v>
      </c>
      <c r="J46" s="303">
        <v>-76</v>
      </c>
      <c r="T46" s="3"/>
    </row>
    <row r="47" spans="2:20" ht="12.75" customHeight="1">
      <c r="B47" s="244" t="s">
        <v>279</v>
      </c>
      <c r="C47" s="260">
        <v>205</v>
      </c>
      <c r="D47" s="154">
        <v>325</v>
      </c>
      <c r="E47" s="154">
        <v>72</v>
      </c>
      <c r="F47" s="154">
        <v>72</v>
      </c>
      <c r="G47" s="154">
        <v>246</v>
      </c>
      <c r="H47" s="154">
        <v>31</v>
      </c>
      <c r="I47" s="154">
        <v>86</v>
      </c>
      <c r="J47" s="154">
        <v>418</v>
      </c>
      <c r="T47" s="3"/>
    </row>
    <row r="48" spans="2:20" ht="12.75" customHeight="1">
      <c r="B48" s="244" t="s">
        <v>280</v>
      </c>
      <c r="C48" s="260">
        <v>5</v>
      </c>
      <c r="D48" s="154">
        <v>8</v>
      </c>
      <c r="E48" s="154">
        <v>2</v>
      </c>
      <c r="F48" s="154">
        <v>2</v>
      </c>
      <c r="G48" s="154">
        <v>5</v>
      </c>
      <c r="H48" s="154">
        <v>0</v>
      </c>
      <c r="I48" s="154">
        <v>0</v>
      </c>
      <c r="J48" s="154"/>
      <c r="T48" s="3"/>
    </row>
    <row r="49" spans="2:20" ht="12.75" customHeight="1">
      <c r="B49" s="245" t="s">
        <v>210</v>
      </c>
      <c r="C49" s="260">
        <v>-100</v>
      </c>
      <c r="D49" s="154">
        <v>-194</v>
      </c>
      <c r="E49" s="154">
        <v>129</v>
      </c>
      <c r="F49" s="154">
        <v>129</v>
      </c>
      <c r="G49" s="154">
        <v>-5</v>
      </c>
      <c r="H49" s="154">
        <v>95</v>
      </c>
      <c r="I49" s="154">
        <v>26</v>
      </c>
      <c r="J49" s="154">
        <v>30</v>
      </c>
      <c r="T49" s="3"/>
    </row>
    <row r="50" spans="2:20" ht="12.75" customHeight="1">
      <c r="B50" s="244" t="s">
        <v>211</v>
      </c>
      <c r="C50" s="260">
        <v>26</v>
      </c>
      <c r="D50" s="154">
        <v>18</v>
      </c>
      <c r="E50" s="154">
        <v>286</v>
      </c>
      <c r="F50" s="154">
        <v>286</v>
      </c>
      <c r="G50" s="154">
        <v>211</v>
      </c>
      <c r="H50" s="154">
        <v>132</v>
      </c>
      <c r="I50" s="154">
        <v>77</v>
      </c>
      <c r="J50" s="154">
        <v>-193</v>
      </c>
      <c r="T50" s="3"/>
    </row>
    <row r="51" spans="2:20" ht="12.75" customHeight="1">
      <c r="B51" s="244" t="s">
        <v>212</v>
      </c>
      <c r="C51" s="260">
        <v>485</v>
      </c>
      <c r="D51" s="154">
        <v>619</v>
      </c>
      <c r="E51" s="154">
        <v>1013</v>
      </c>
      <c r="F51" s="154">
        <v>1013</v>
      </c>
      <c r="G51" s="154">
        <v>371</v>
      </c>
      <c r="H51" s="154">
        <v>371</v>
      </c>
      <c r="I51" s="154">
        <v>309</v>
      </c>
      <c r="J51" s="154">
        <v>-359</v>
      </c>
      <c r="T51" s="3"/>
    </row>
    <row r="52" spans="2:20" ht="12.75" customHeight="1">
      <c r="B52" s="244" t="s">
        <v>281</v>
      </c>
      <c r="C52" s="260">
        <v>-6</v>
      </c>
      <c r="D52" s="154">
        <v>-10</v>
      </c>
      <c r="E52" s="154">
        <v>-11</v>
      </c>
      <c r="F52" s="154">
        <v>-11</v>
      </c>
      <c r="G52" s="154">
        <v>-8</v>
      </c>
      <c r="H52" s="154">
        <v>-3</v>
      </c>
      <c r="I52" s="154">
        <v>0</v>
      </c>
      <c r="J52" s="154"/>
      <c r="T52" s="3"/>
    </row>
    <row r="53" spans="2:20" ht="12.75" customHeight="1">
      <c r="B53" s="244" t="s">
        <v>213</v>
      </c>
      <c r="C53" s="260">
        <v>61</v>
      </c>
      <c r="D53" s="154">
        <v>-5</v>
      </c>
      <c r="E53" s="154">
        <v>0</v>
      </c>
      <c r="F53" s="154">
        <v>0</v>
      </c>
      <c r="G53" s="154">
        <v>0</v>
      </c>
      <c r="H53" s="154">
        <v>0</v>
      </c>
      <c r="I53" s="154">
        <v>0</v>
      </c>
      <c r="J53" s="154">
        <v>28</v>
      </c>
      <c r="T53" s="3"/>
    </row>
    <row r="54" spans="2:20" ht="12.75" customHeight="1">
      <c r="B54" s="38"/>
      <c r="C54" s="260"/>
      <c r="D54" s="154"/>
      <c r="E54" s="154"/>
      <c r="F54" s="154"/>
      <c r="G54" s="154"/>
      <c r="H54" s="154"/>
      <c r="I54" s="154"/>
      <c r="J54" s="154"/>
      <c r="T54" s="3"/>
    </row>
    <row r="55" spans="2:20" ht="12.75" customHeight="1">
      <c r="B55" s="242" t="s">
        <v>216</v>
      </c>
      <c r="C55" s="261">
        <v>32</v>
      </c>
      <c r="D55" s="152">
        <v>1800</v>
      </c>
      <c r="E55" s="152">
        <v>-4</v>
      </c>
      <c r="F55" s="152">
        <v>1080</v>
      </c>
      <c r="G55" s="152">
        <v>-2</v>
      </c>
      <c r="H55" s="152">
        <v>-21</v>
      </c>
      <c r="I55" s="152">
        <v>8</v>
      </c>
      <c r="J55" s="152">
        <v>-10</v>
      </c>
      <c r="T55" s="3"/>
    </row>
    <row r="56" spans="2:20" ht="12.75" customHeight="1">
      <c r="B56" s="38"/>
      <c r="C56" s="260"/>
      <c r="D56" s="154"/>
      <c r="E56" s="154"/>
      <c r="F56" s="154"/>
      <c r="G56" s="154"/>
      <c r="H56" s="154"/>
      <c r="I56" s="154"/>
      <c r="J56" s="154"/>
      <c r="T56" s="3"/>
    </row>
    <row r="57" spans="2:20" ht="12.75" customHeight="1">
      <c r="B57" s="248" t="s">
        <v>328</v>
      </c>
      <c r="C57" s="266">
        <v>-990</v>
      </c>
      <c r="D57" s="303">
        <v>-819</v>
      </c>
      <c r="E57" s="303">
        <v>-571</v>
      </c>
      <c r="F57" s="303">
        <v>-571</v>
      </c>
      <c r="G57" s="303">
        <v>-383</v>
      </c>
      <c r="H57" s="303">
        <v>-280</v>
      </c>
      <c r="I57" s="303">
        <v>-178</v>
      </c>
      <c r="J57" s="303">
        <v>378</v>
      </c>
      <c r="T57" s="3"/>
    </row>
    <row r="58" spans="2:20" ht="12.75" customHeight="1">
      <c r="B58" s="244" t="s">
        <v>279</v>
      </c>
      <c r="C58" s="260">
        <v>0</v>
      </c>
      <c r="D58" s="154"/>
      <c r="E58" s="154">
        <v>0</v>
      </c>
      <c r="F58" s="154">
        <v>0</v>
      </c>
      <c r="G58" s="154"/>
      <c r="H58" s="154"/>
      <c r="I58" s="154"/>
      <c r="J58" s="154"/>
      <c r="T58" s="3"/>
    </row>
    <row r="59" spans="2:20" ht="12.75" customHeight="1">
      <c r="B59" s="244" t="s">
        <v>280</v>
      </c>
      <c r="C59" s="260">
        <v>-3</v>
      </c>
      <c r="D59" s="154">
        <v>0</v>
      </c>
      <c r="E59" s="154"/>
      <c r="F59" s="154"/>
      <c r="G59" s="154">
        <v>0</v>
      </c>
      <c r="H59" s="154">
        <v>0</v>
      </c>
      <c r="I59" s="154">
        <v>0</v>
      </c>
      <c r="J59" s="154">
        <v>0</v>
      </c>
      <c r="T59" s="3"/>
    </row>
    <row r="60" spans="2:20" ht="12.75" customHeight="1">
      <c r="B60" s="245" t="s">
        <v>210</v>
      </c>
      <c r="C60" s="260">
        <v>-48</v>
      </c>
      <c r="D60" s="154">
        <v>-44</v>
      </c>
      <c r="E60" s="154">
        <v>-25</v>
      </c>
      <c r="F60" s="154">
        <v>-25</v>
      </c>
      <c r="G60" s="154">
        <v>9</v>
      </c>
      <c r="H60" s="154">
        <v>9</v>
      </c>
      <c r="I60" s="154">
        <v>13</v>
      </c>
      <c r="J60" s="154">
        <v>-3</v>
      </c>
      <c r="T60" s="3"/>
    </row>
    <row r="61" spans="2:20" ht="12.75" customHeight="1">
      <c r="B61" s="244" t="s">
        <v>211</v>
      </c>
      <c r="C61" s="260">
        <v>-62</v>
      </c>
      <c r="D61" s="154">
        <v>-41</v>
      </c>
      <c r="E61" s="154">
        <v>-276</v>
      </c>
      <c r="F61" s="154">
        <v>-276</v>
      </c>
      <c r="G61" s="154">
        <v>-173</v>
      </c>
      <c r="H61" s="154">
        <v>-143</v>
      </c>
      <c r="I61" s="154">
        <v>-85</v>
      </c>
      <c r="J61" s="154">
        <v>217</v>
      </c>
      <c r="T61" s="3"/>
    </row>
    <row r="62" spans="2:20" ht="12.75" customHeight="1">
      <c r="B62" s="244" t="s">
        <v>212</v>
      </c>
      <c r="C62" s="260">
        <v>-877</v>
      </c>
      <c r="D62" s="154">
        <v>-734</v>
      </c>
      <c r="E62" s="154">
        <v>-270</v>
      </c>
      <c r="F62" s="154">
        <v>-270</v>
      </c>
      <c r="G62" s="154">
        <v>-219</v>
      </c>
      <c r="H62" s="154">
        <v>-146</v>
      </c>
      <c r="I62" s="154">
        <v>-106</v>
      </c>
      <c r="J62" s="154">
        <v>164</v>
      </c>
      <c r="T62" s="3"/>
    </row>
    <row r="63" spans="2:20" ht="12.75" customHeight="1">
      <c r="B63" s="244" t="s">
        <v>281</v>
      </c>
      <c r="C63" s="260">
        <v>0</v>
      </c>
      <c r="D63" s="154"/>
      <c r="E63" s="154"/>
      <c r="F63" s="154"/>
      <c r="G63" s="154"/>
      <c r="H63" s="154"/>
      <c r="I63" s="154">
        <v>0</v>
      </c>
      <c r="J63" s="154">
        <v>0</v>
      </c>
      <c r="T63" s="3"/>
    </row>
    <row r="64" spans="2:20" ht="12.75" customHeight="1">
      <c r="B64" s="244" t="s">
        <v>213</v>
      </c>
      <c r="C64" s="260">
        <v>0</v>
      </c>
      <c r="D64" s="154"/>
      <c r="E64" s="154">
        <v>0</v>
      </c>
      <c r="F64" s="154">
        <v>0</v>
      </c>
      <c r="G64" s="154">
        <v>0</v>
      </c>
      <c r="H64" s="154">
        <v>0</v>
      </c>
      <c r="I64" s="154"/>
      <c r="J64" s="154">
        <v>0</v>
      </c>
      <c r="T64" s="3"/>
    </row>
    <row r="65" spans="2:20" ht="12.75" customHeight="1">
      <c r="B65" s="38"/>
      <c r="C65" s="260"/>
      <c r="D65" s="154"/>
      <c r="E65" s="154"/>
      <c r="F65" s="154"/>
      <c r="G65" s="154"/>
      <c r="H65" s="154"/>
      <c r="I65" s="154"/>
      <c r="J65" s="154"/>
      <c r="T65" s="3"/>
    </row>
    <row r="66" spans="2:20" ht="12.75" customHeight="1">
      <c r="B66" s="248" t="s">
        <v>329</v>
      </c>
      <c r="C66" s="266">
        <v>283</v>
      </c>
      <c r="D66" s="152">
        <v>215</v>
      </c>
      <c r="E66" s="152">
        <v>-97</v>
      </c>
      <c r="F66" s="152">
        <v>-97</v>
      </c>
      <c r="G66" s="152">
        <v>-78</v>
      </c>
      <c r="H66" s="152">
        <v>-107</v>
      </c>
      <c r="I66" s="152">
        <v>-94</v>
      </c>
      <c r="J66" s="152">
        <v>-204</v>
      </c>
      <c r="T66" s="3"/>
    </row>
    <row r="67" spans="2:20" ht="12.75" customHeight="1">
      <c r="B67" s="244" t="s">
        <v>279</v>
      </c>
      <c r="C67" s="260">
        <v>-103</v>
      </c>
      <c r="D67" s="154">
        <v>-83</v>
      </c>
      <c r="E67" s="154">
        <v>-271</v>
      </c>
      <c r="F67" s="154">
        <v>-271</v>
      </c>
      <c r="G67" s="154">
        <v>-250</v>
      </c>
      <c r="H67" s="154">
        <v>-160</v>
      </c>
      <c r="I67" s="154">
        <v>-94</v>
      </c>
      <c r="J67" s="154">
        <v>-194</v>
      </c>
      <c r="T67" s="3"/>
    </row>
    <row r="68" spans="2:20" ht="12.75" customHeight="1">
      <c r="B68" s="244" t="s">
        <v>280</v>
      </c>
      <c r="C68" s="260">
        <v>0</v>
      </c>
      <c r="D68" s="154">
        <v>0</v>
      </c>
      <c r="E68" s="154">
        <v>0</v>
      </c>
      <c r="F68" s="154">
        <v>0</v>
      </c>
      <c r="G68" s="154">
        <v>0</v>
      </c>
      <c r="H68" s="154">
        <v>0</v>
      </c>
      <c r="I68" s="154">
        <v>0</v>
      </c>
      <c r="J68" s="154">
        <v>0</v>
      </c>
      <c r="T68" s="3"/>
    </row>
    <row r="69" spans="2:20" ht="12.75" customHeight="1">
      <c r="B69" s="245" t="s">
        <v>210</v>
      </c>
      <c r="C69" s="260">
        <v>0</v>
      </c>
      <c r="D69" s="154">
        <v>0</v>
      </c>
      <c r="E69" s="154">
        <v>0</v>
      </c>
      <c r="F69" s="154">
        <v>0</v>
      </c>
      <c r="G69" s="154">
        <v>0</v>
      </c>
      <c r="H69" s="154">
        <v>0</v>
      </c>
      <c r="I69" s="154">
        <v>0</v>
      </c>
      <c r="J69" s="154">
        <v>0</v>
      </c>
      <c r="T69" s="3"/>
    </row>
    <row r="70" spans="2:20" ht="12.75" customHeight="1">
      <c r="B70" s="244" t="s">
        <v>211</v>
      </c>
      <c r="C70" s="324">
        <v>386</v>
      </c>
      <c r="D70" s="323">
        <v>298</v>
      </c>
      <c r="E70" s="323">
        <v>174</v>
      </c>
      <c r="F70" s="323">
        <v>174</v>
      </c>
      <c r="G70" s="323">
        <v>173</v>
      </c>
      <c r="H70" s="323">
        <v>53</v>
      </c>
      <c r="I70" s="323">
        <v>0</v>
      </c>
      <c r="J70" s="323">
        <v>-11</v>
      </c>
      <c r="T70" s="3"/>
    </row>
    <row r="71" spans="2:20" ht="12.75" customHeight="1">
      <c r="B71" s="244" t="s">
        <v>212</v>
      </c>
      <c r="C71" s="324"/>
      <c r="D71" s="323"/>
      <c r="E71" s="323"/>
      <c r="F71" s="323"/>
      <c r="G71" s="323"/>
      <c r="H71" s="323"/>
      <c r="I71" s="323"/>
      <c r="J71" s="323"/>
      <c r="T71" s="3"/>
    </row>
    <row r="72" spans="2:20" ht="12.75" customHeight="1">
      <c r="B72" s="244" t="s">
        <v>281</v>
      </c>
      <c r="C72" s="324"/>
      <c r="D72" s="323"/>
      <c r="E72" s="323"/>
      <c r="F72" s="323"/>
      <c r="G72" s="323"/>
      <c r="H72" s="323"/>
      <c r="I72" s="323"/>
      <c r="J72" s="323"/>
      <c r="T72" s="3"/>
    </row>
    <row r="73" spans="2:20" ht="12.75" customHeight="1">
      <c r="B73" s="244" t="s">
        <v>213</v>
      </c>
      <c r="C73" s="324"/>
      <c r="D73" s="323"/>
      <c r="E73" s="323"/>
      <c r="F73" s="323"/>
      <c r="G73" s="323"/>
      <c r="H73" s="323"/>
      <c r="I73" s="323"/>
      <c r="J73" s="323"/>
      <c r="T73" s="3"/>
    </row>
    <row r="74" spans="2:20" ht="12.75" customHeight="1">
      <c r="B74" s="68"/>
      <c r="C74" s="68"/>
      <c r="D74" s="68"/>
      <c r="E74" s="68"/>
      <c r="J74" s="3"/>
      <c r="T74" s="3"/>
    </row>
    <row r="75" spans="2:20" ht="12.75" customHeight="1">
      <c r="B75" s="68"/>
      <c r="C75" s="68"/>
      <c r="D75" s="68"/>
      <c r="E75" s="68"/>
      <c r="J75" s="3"/>
      <c r="T75" s="3"/>
    </row>
    <row r="76" spans="2:20" ht="28.5" customHeight="1">
      <c r="B76" s="304" t="s">
        <v>332</v>
      </c>
      <c r="F76" s="68"/>
      <c r="G76" s="68"/>
      <c r="H76" s="68"/>
      <c r="T76" s="3"/>
    </row>
    <row r="77" spans="2:20" s="109" customFormat="1" ht="12.75" customHeight="1">
      <c r="B77" s="134" t="s">
        <v>330</v>
      </c>
      <c r="C77" s="134"/>
      <c r="D77" s="134"/>
      <c r="E77" s="134"/>
      <c r="T77" s="110"/>
    </row>
    <row r="78" spans="2:20" s="109" customFormat="1" ht="12.75" customHeight="1">
      <c r="B78" s="236" t="s">
        <v>331</v>
      </c>
      <c r="C78" s="236"/>
      <c r="D78" s="236"/>
      <c r="E78" s="236"/>
      <c r="F78" s="237"/>
      <c r="G78" s="110"/>
      <c r="H78" s="110"/>
      <c r="T78" s="110"/>
    </row>
    <row r="79" ht="12.75" customHeight="1">
      <c r="T79" s="3"/>
    </row>
    <row r="80" spans="1:20" ht="12.75" customHeight="1">
      <c r="A80" s="1">
        <v>-204</v>
      </c>
      <c r="T80" s="3"/>
    </row>
    <row r="81" ht="12.75" customHeight="1">
      <c r="R81" s="3"/>
    </row>
    <row r="82" spans="17:18" ht="12.75" customHeight="1">
      <c r="Q82" s="3"/>
      <c r="R82" s="3"/>
    </row>
    <row r="83" spans="19:20" ht="13.5">
      <c r="S83" s="3"/>
      <c r="T83" s="3"/>
    </row>
    <row r="84" ht="12" customHeight="1"/>
    <row r="86" spans="7:8" ht="12.75" customHeight="1">
      <c r="G86" s="108"/>
      <c r="H86" s="108"/>
    </row>
    <row r="103" spans="7:8" ht="13.5">
      <c r="G103" s="152"/>
      <c r="H103" s="152"/>
    </row>
    <row r="104" spans="7:8" ht="13.5">
      <c r="G104" s="152"/>
      <c r="H104" s="152"/>
    </row>
  </sheetData>
  <sheetProtection/>
  <mergeCells count="8">
    <mergeCell ref="I70:I73"/>
    <mergeCell ref="J70:J73"/>
    <mergeCell ref="G70:G73"/>
    <mergeCell ref="H70:H73"/>
    <mergeCell ref="C70:C73"/>
    <mergeCell ref="D70:D73"/>
    <mergeCell ref="E70:E73"/>
    <mergeCell ref="F70:F73"/>
  </mergeCells>
  <hyperlinks>
    <hyperlink ref="B1" location="'PGNiG Group'!A1" display="Return"/>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Gałek Piotr</cp:lastModifiedBy>
  <cp:lastPrinted>2017-05-24T17:15:20Z</cp:lastPrinted>
  <dcterms:created xsi:type="dcterms:W3CDTF">2007-11-13T09:27:33Z</dcterms:created>
  <dcterms:modified xsi:type="dcterms:W3CDTF">2020-08-20T04:30:25Z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2018_PL.xls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