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255" windowWidth="29040" windowHeight="6870" tabRatio="778" activeTab="0"/>
  </bookViews>
  <sheets>
    <sheet name="PGNiG Group" sheetId="1" r:id="rId1"/>
    <sheet name="P&amp;L" sheetId="2" r:id="rId2"/>
    <sheet name="Balance sheet" sheetId="3" r:id="rId3"/>
    <sheet name="Cash flows" sheetId="4" r:id="rId4"/>
    <sheet name="Revenue" sheetId="5" r:id="rId5"/>
    <sheet name="Operating costs" sheetId="6" r:id="rId6"/>
    <sheet name="Hedging" sheetId="7" r:id="rId7"/>
    <sheet name="Segments yearly" sheetId="8" r:id="rId8"/>
    <sheet name="Segments quartely" sheetId="9" r:id="rId9"/>
    <sheet name="Changes in segment presentation" sheetId="10" r:id="rId10"/>
    <sheet name="Segment E&amp;P quarterly 2016-17" sheetId="11" r:id="rId11"/>
    <sheet name="Segment T&amp;S quarterly 2016-17" sheetId="12" r:id="rId12"/>
    <sheet name="Segment D quarterly 2016-17" sheetId="13" r:id="rId13"/>
    <sheet name="Segment Gen quarterly 2016-17" sheetId="14" r:id="rId14"/>
    <sheet name="Segment Oth quarterly 2016-17" sheetId="15" r:id="rId15"/>
    <sheet name="Operating data" sheetId="16" r:id="rId16"/>
    <sheet name="Customer Groups 2013-2017" sheetId="17" r:id="rId17"/>
  </sheets>
  <definedNames>
    <definedName name="_xlfn.IFERROR" hidden="1">#NAME?</definedName>
    <definedName name="_xlnm.Print_Area" localSheetId="2">'Balance sheet'!$B$2:$R$49</definedName>
    <definedName name="_xlnm.Print_Area" localSheetId="3">'Cash flows'!$B$2:$V$44</definedName>
    <definedName name="_xlnm.Print_Area" localSheetId="9">'Changes in segment presentation'!$B$2:$O$17</definedName>
    <definedName name="_xlnm.Print_Area" localSheetId="16">'Customer Groups 2013-2017'!$B$2:$Q$17</definedName>
    <definedName name="_xlnm.Print_Area" localSheetId="6">'Hedging'!$B$2:$K$41</definedName>
    <definedName name="_xlnm.Print_Area" localSheetId="5">'Operating costs'!$B$2:$U$29</definedName>
    <definedName name="_xlnm.Print_Area" localSheetId="15">'Operating data'!$B$2:$Q$53</definedName>
    <definedName name="_xlnm.Print_Area" localSheetId="1">'P&amp;L'!$B$2:$Z$29</definedName>
    <definedName name="_xlnm.Print_Area" localSheetId="0">'PGNiG Group'!$A$1:$C$30</definedName>
    <definedName name="_xlnm.Print_Area" localSheetId="4">'Revenue'!$B$2:$V$26</definedName>
    <definedName name="_xlnm.Print_Area" localSheetId="12">'Segment D quarterly 2016-17'!$B$2:$R$20</definedName>
    <definedName name="_xlnm.Print_Area" localSheetId="10">'Segment E&amp;P quarterly 2016-17'!$B$2:$R$20</definedName>
    <definedName name="_xlnm.Print_Area" localSheetId="13">'Segment Gen quarterly 2016-17'!$B$2:$R$20</definedName>
    <definedName name="_xlnm.Print_Area" localSheetId="14">'Segment Oth quarterly 2016-17'!$B$2:$R$20</definedName>
    <definedName name="_xlnm.Print_Area" localSheetId="11">'Segment T&amp;S quarterly 2016-17'!$B$2:$R$20</definedName>
    <definedName name="_xlnm.Print_Area" localSheetId="8">'Segments quartely'!$B$2:$U$27</definedName>
    <definedName name="_xlnm.Print_Area" localSheetId="7">'Segments yearly'!$B$2:$U$28</definedName>
    <definedName name="_xlnm.Print_Titles" localSheetId="2">'Balance sheet'!$B:$B</definedName>
    <definedName name="_xlnm.Print_Titles" localSheetId="3">'Cash flows'!$B:$B</definedName>
    <definedName name="_xlnm.Print_Titles" localSheetId="9">'Changes in segment presentation'!$B:$B</definedName>
    <definedName name="_xlnm.Print_Titles" localSheetId="16">'Customer Groups 2013-2017'!$B:$B</definedName>
    <definedName name="_xlnm.Print_Titles" localSheetId="6">'Hedging'!$B:$B</definedName>
    <definedName name="_xlnm.Print_Titles" localSheetId="5">'Operating costs'!$B:$B</definedName>
    <definedName name="_xlnm.Print_Titles" localSheetId="15">'Operating data'!$B:$B</definedName>
    <definedName name="_xlnm.Print_Titles" localSheetId="1">'P&amp;L'!$B:$B</definedName>
    <definedName name="_xlnm.Print_Titles" localSheetId="4">'Revenue'!$B:$B</definedName>
    <definedName name="_xlnm.Print_Titles" localSheetId="12">'Segment D quarterly 2016-17'!$B:$B</definedName>
    <definedName name="_xlnm.Print_Titles" localSheetId="10">'Segment E&amp;P quarterly 2016-17'!$B:$B</definedName>
    <definedName name="_xlnm.Print_Titles" localSheetId="13">'Segment Gen quarterly 2016-17'!$B:$B</definedName>
    <definedName name="_xlnm.Print_Titles" localSheetId="14">'Segment Oth quarterly 2016-17'!$B:$B</definedName>
    <definedName name="_xlnm.Print_Titles" localSheetId="11">'Segment T&amp;S quarterly 2016-17'!$B:$B</definedName>
    <definedName name="_xlnm.Print_Titles" localSheetId="8">'Segments quartely'!$B:$B</definedName>
    <definedName name="_xlnm.Print_Titles" localSheetId="7">'Segments yearly'!$B:$B</definedName>
  </definedNames>
  <calcPr fullCalcOnLoad="1"/>
</workbook>
</file>

<file path=xl/sharedStrings.xml><?xml version="1.0" encoding="utf-8"?>
<sst xmlns="http://schemas.openxmlformats.org/spreadsheetml/2006/main" count="1311" uniqueCount="315">
  <si>
    <t>(%)</t>
  </si>
  <si>
    <t>Q1 2011</t>
  </si>
  <si>
    <t>Q1 2012</t>
  </si>
  <si>
    <t>Q4 2012</t>
  </si>
  <si>
    <t>Q4 2011</t>
  </si>
  <si>
    <t>FY 2012</t>
  </si>
  <si>
    <t>Q3 2012</t>
  </si>
  <si>
    <t>Q2 2012</t>
  </si>
  <si>
    <t>FY 2011</t>
  </si>
  <si>
    <t>Q3 2011</t>
  </si>
  <si>
    <t>Q2 2011</t>
  </si>
  <si>
    <t>Q2 2013</t>
  </si>
  <si>
    <t>Q1 2013</t>
  </si>
  <si>
    <t>Q3 2013</t>
  </si>
  <si>
    <t>Q4 2013</t>
  </si>
  <si>
    <t>FY 2013</t>
  </si>
  <si>
    <t>Q1 2014</t>
  </si>
  <si>
    <t>Q2 2014</t>
  </si>
  <si>
    <t>FY 2014</t>
  </si>
  <si>
    <t>Q4 2014</t>
  </si>
  <si>
    <t>Q3 2014</t>
  </si>
  <si>
    <t>EBITDA</t>
  </si>
  <si>
    <t>Q2 2015</t>
  </si>
  <si>
    <t>Q1 2015</t>
  </si>
  <si>
    <t>Q3 2015</t>
  </si>
  <si>
    <t>Q4 2015</t>
  </si>
  <si>
    <t>FY 2015</t>
  </si>
  <si>
    <t>Q1 2016</t>
  </si>
  <si>
    <t>Q2 2016</t>
  </si>
  <si>
    <t>-</t>
  </si>
  <si>
    <t xml:space="preserve">  -   </t>
  </si>
  <si>
    <t>Q3 2016</t>
  </si>
  <si>
    <t>Q4 2016</t>
  </si>
  <si>
    <t>FY 2016</t>
  </si>
  <si>
    <t>Q1 2016*</t>
  </si>
  <si>
    <t>(w mln PLN)</t>
  </si>
  <si>
    <t>FY 2016*</t>
  </si>
  <si>
    <t>Q4 2016*</t>
  </si>
  <si>
    <t>Q3 2016*</t>
  </si>
  <si>
    <t>Q2 2016*</t>
  </si>
  <si>
    <t xml:space="preserve">        Pakistan</t>
  </si>
  <si>
    <t xml:space="preserve">        LNG</t>
  </si>
  <si>
    <t>Consolidated statement of profit or loss</t>
  </si>
  <si>
    <t>Revenue from sale of gas</t>
  </si>
  <si>
    <t>Other revenue</t>
  </si>
  <si>
    <t>Revenue</t>
  </si>
  <si>
    <t>Cost of gas sold</t>
  </si>
  <si>
    <t>Other raw materials and consumables used</t>
  </si>
  <si>
    <t>Employee benefits expense</t>
  </si>
  <si>
    <t>Transmission services</t>
  </si>
  <si>
    <t>Other services</t>
  </si>
  <si>
    <t>Taxes and charges</t>
  </si>
  <si>
    <t>Other income and expenses</t>
  </si>
  <si>
    <t>Work performed by the entity and capitalised</t>
  </si>
  <si>
    <t>Recognition and reversal of impairment losses on property, plant and equipment and intangible assets</t>
  </si>
  <si>
    <t>Operating profit (EBIT)</t>
  </si>
  <si>
    <t>Net finance costs</t>
  </si>
  <si>
    <t>Profit/(loss) from equity-accounted investees</t>
  </si>
  <si>
    <t>Profit before tax</t>
  </si>
  <si>
    <t>Income tax</t>
  </si>
  <si>
    <t>Net profit</t>
  </si>
  <si>
    <t>(in PLN million)</t>
  </si>
  <si>
    <t>*restated</t>
  </si>
  <si>
    <t>% change
Q/Q</t>
  </si>
  <si>
    <t>Consolidated statement of financial position</t>
  </si>
  <si>
    <t>ASSETS</t>
  </si>
  <si>
    <t>Property, plant and equipment</t>
  </si>
  <si>
    <t>Intangible assets</t>
  </si>
  <si>
    <t>Deferred tax assets</t>
  </si>
  <si>
    <t>Equity-accounted investees</t>
  </si>
  <si>
    <t>Other assets</t>
  </si>
  <si>
    <t>Non-current assets</t>
  </si>
  <si>
    <t>Inventories</t>
  </si>
  <si>
    <t>Receivables</t>
  </si>
  <si>
    <t>Derivative financial instruments</t>
  </si>
  <si>
    <t>Cash and cash equivalents</t>
  </si>
  <si>
    <t>Assets held for sale</t>
  </si>
  <si>
    <t>Current assets</t>
  </si>
  <si>
    <t>Share capital and share premium</t>
  </si>
  <si>
    <t>Accumulated other comprehensive income</t>
  </si>
  <si>
    <t>Retained earnings</t>
  </si>
  <si>
    <t>Equity attributable to owners of the parent</t>
  </si>
  <si>
    <t>Equity attributable to non-controlling interests</t>
  </si>
  <si>
    <t>EQUITY AND LIABILITIES</t>
  </si>
  <si>
    <t>Total equity</t>
  </si>
  <si>
    <t>Financing liabilities</t>
  </si>
  <si>
    <t>Employee benefit obligations</t>
  </si>
  <si>
    <t>Provision for well decommissioning costs</t>
  </si>
  <si>
    <t>Other provisions</t>
  </si>
  <si>
    <t>Grants</t>
  </si>
  <si>
    <t>Deferred tax liabilities</t>
  </si>
  <si>
    <t>Other liabilities</t>
  </si>
  <si>
    <t>Non-current liabilities</t>
  </si>
  <si>
    <t>Current liabilities</t>
  </si>
  <si>
    <t>TOTAL EQUITY AND LIABILITIES</t>
  </si>
  <si>
    <t>% change</t>
  </si>
  <si>
    <t>Total liabilities</t>
  </si>
  <si>
    <t>Consolidated statement of cash flows</t>
  </si>
  <si>
    <t>amount change</t>
  </si>
  <si>
    <t>amount change
Q/Q</t>
  </si>
  <si>
    <t>Cash flows from operating activities</t>
  </si>
  <si>
    <t>Current tax expense</t>
  </si>
  <si>
    <t>Net gain/(loss) on investing activities</t>
  </si>
  <si>
    <t>Other non-monetary adjustments</t>
  </si>
  <si>
    <t>Income tax paid</t>
  </si>
  <si>
    <t>Net cash from operating activities</t>
  </si>
  <si>
    <t>Cash flows from investing activities</t>
  </si>
  <si>
    <t>Payments for acquisition of tangible exploration and evaluation assets under construction</t>
  </si>
  <si>
    <t>Payments for other property, plant and equipment and intangible assets</t>
  </si>
  <si>
    <t>Payments for shares in related entities</t>
  </si>
  <si>
    <t>Other items, net</t>
  </si>
  <si>
    <t>Net cash from investing activities</t>
  </si>
  <si>
    <t>Cash flows from financing activities</t>
  </si>
  <si>
    <t>Payment for treasury shares</t>
  </si>
  <si>
    <t>Increase in debt</t>
  </si>
  <si>
    <t>Proceeds from derivative financial instruments</t>
  </si>
  <si>
    <t>Decrease in debt</t>
  </si>
  <si>
    <t>Dividends paid</t>
  </si>
  <si>
    <t>Payment for derivative financial instruments</t>
  </si>
  <si>
    <t>Net cash from financing activities</t>
  </si>
  <si>
    <t>Net cash flows</t>
  </si>
  <si>
    <t>Cash and cash equivalents at beginning of period</t>
  </si>
  <si>
    <t>Foreign exchange differences on cash and cash equivalents</t>
  </si>
  <si>
    <t>Cash and cash equivalents at end of period</t>
  </si>
  <si>
    <t xml:space="preserve">        High-methane gas</t>
  </si>
  <si>
    <t xml:space="preserve">        Nitrogen-rich gas</t>
  </si>
  <si>
    <t xml:space="preserve">        CNG</t>
  </si>
  <si>
    <t xml:space="preserve">        Propane-butane gas</t>
  </si>
  <si>
    <t>Other revenue, including:</t>
  </si>
  <si>
    <t xml:space="preserve">        Crude oil and natural gasoline</t>
  </si>
  <si>
    <t xml:space="preserve">        NGL</t>
  </si>
  <si>
    <t xml:space="preserve">        Sales of heat</t>
  </si>
  <si>
    <t xml:space="preserve">        Sales of electricity</t>
  </si>
  <si>
    <t xml:space="preserve">        Revenue from rendering of services:</t>
  </si>
  <si>
    <t xml:space="preserve">                - drilling and oilfield services</t>
  </si>
  <si>
    <t xml:space="preserve">                - geophysical and geological services</t>
  </si>
  <si>
    <t xml:space="preserve">                - construction and assembly services</t>
  </si>
  <si>
    <t xml:space="preserve">                - distribution services</t>
  </si>
  <si>
    <t xml:space="preserve">                - connection charge</t>
  </si>
  <si>
    <t xml:space="preserve">                - other</t>
  </si>
  <si>
    <t xml:space="preserve">        Other</t>
  </si>
  <si>
    <t>Total revenue</t>
  </si>
  <si>
    <t>Revenue from sale of gas and other revenue</t>
  </si>
  <si>
    <t>Revenue from sale of gas, including:</t>
  </si>
  <si>
    <t>Operating expenses</t>
  </si>
  <si>
    <t xml:space="preserve">       Gas fuel</t>
  </si>
  <si>
    <t xml:space="preserve">       Cost of transactions hedging gas prices</t>
  </si>
  <si>
    <t xml:space="preserve">        Fuels for electricity and heat generation</t>
  </si>
  <si>
    <t xml:space="preserve">        Electricity for trading</t>
  </si>
  <si>
    <t xml:space="preserve">        Other raw materials and consumables used</t>
  </si>
  <si>
    <t xml:space="preserve">        Salaries and wages</t>
  </si>
  <si>
    <t xml:space="preserve">        Social security contributions</t>
  </si>
  <si>
    <t xml:space="preserve">        Cos of long-term employee benefits</t>
  </si>
  <si>
    <t xml:space="preserve">        Other employee benefits expense</t>
  </si>
  <si>
    <t xml:space="preserve">        Repair and construction services</t>
  </si>
  <si>
    <t xml:space="preserve">        Mineral resources production services</t>
  </si>
  <si>
    <t xml:space="preserve">        Rental services</t>
  </si>
  <si>
    <t xml:space="preserve">        Other services</t>
  </si>
  <si>
    <t xml:space="preserve">        Cost of exploration and evaluation assets written-off</t>
  </si>
  <si>
    <t xml:space="preserve">        Impairment losses on intangible assets</t>
  </si>
  <si>
    <t>Total</t>
  </si>
  <si>
    <t>Gains/losses on derivative instruments and currency exchange differences</t>
  </si>
  <si>
    <t>Gains/losses on derivative instruments related to gas purchase</t>
  </si>
  <si>
    <t>closed positions, herein:</t>
  </si>
  <si>
    <t xml:space="preserve">        recognised under raw and othe rmaterials used</t>
  </si>
  <si>
    <t>open positions, herein:</t>
  </si>
  <si>
    <t xml:space="preserve">        recognised in equity</t>
  </si>
  <si>
    <t>Gains/losses on derivative instruments related to loans (PGNiG subsidiaries)</t>
  </si>
  <si>
    <t>closed positions</t>
  </si>
  <si>
    <t>open positions</t>
  </si>
  <si>
    <t>Gains/losses on derivative instruments related to financial activity (Eurobonds)</t>
  </si>
  <si>
    <t>Foreign exchange gains/losses</t>
  </si>
  <si>
    <t>related to trade payables (mailny gas purchases)</t>
  </si>
  <si>
    <t>related to loans (PGNiG subsidiaries)</t>
  </si>
  <si>
    <t>TOTAL</t>
  </si>
  <si>
    <t>TOTAL ASSETS</t>
  </si>
  <si>
    <t>`</t>
  </si>
  <si>
    <t xml:space="preserve"> (%)</t>
  </si>
  <si>
    <t>Movements in working capital:</t>
  </si>
  <si>
    <t xml:space="preserve">    Change in receivables</t>
  </si>
  <si>
    <t xml:space="preserve">    Change in inventories</t>
  </si>
  <si>
    <t xml:space="preserve">    Change in employee benefit obligations</t>
  </si>
  <si>
    <t xml:space="preserve">    Change in provisions</t>
  </si>
  <si>
    <t xml:space="preserve">    Change in current liabilities</t>
  </si>
  <si>
    <t xml:space="preserve">    Change in deferred income</t>
  </si>
  <si>
    <r>
      <t>(mcm</t>
    </r>
    <r>
      <rPr>
        <sz val="10"/>
        <color indexed="8"/>
        <rFont val="Arial"/>
        <family val="2"/>
      </rPr>
      <t xml:space="preserve">) </t>
    </r>
  </si>
  <si>
    <r>
      <t>(TJ</t>
    </r>
    <r>
      <rPr>
        <sz val="10"/>
        <color indexed="8"/>
        <rFont val="Arial"/>
        <family val="2"/>
      </rPr>
      <t xml:space="preserve">) </t>
    </r>
  </si>
  <si>
    <t>(ths tonnes)</t>
  </si>
  <si>
    <t>Natural gas production of PGNiG Group</t>
  </si>
  <si>
    <t>High-methane gas (E)</t>
  </si>
  <si>
    <t xml:space="preserve">        Poland</t>
  </si>
  <si>
    <t xml:space="preserve">        Norway</t>
  </si>
  <si>
    <t>Nitrogen-rich gas (Ls/Lw measured as E equiv.)</t>
  </si>
  <si>
    <t>Natural gas sales of PGNiG Group</t>
  </si>
  <si>
    <t xml:space="preserve">        sales of PST outside of PGNiG Group</t>
  </si>
  <si>
    <t>Total (measured as E equivalent)</t>
  </si>
  <si>
    <t>Imports of natural gas</t>
  </si>
  <si>
    <t>Total:</t>
  </si>
  <si>
    <t xml:space="preserve">        from the East</t>
  </si>
  <si>
    <t>Gas E in underground storage facilities</t>
  </si>
  <si>
    <t>At the end</t>
  </si>
  <si>
    <t>Gas distribution volumes (in natural units)</t>
  </si>
  <si>
    <t>high-methane gas, nitrogen gas, propane-butane, coking gas</t>
  </si>
  <si>
    <t>Production of crude oil and condesate</t>
  </si>
  <si>
    <t>Sales of crude oil and condensate</t>
  </si>
  <si>
    <t>Generation</t>
  </si>
  <si>
    <t>Production heat outside of PGNiG Group</t>
  </si>
  <si>
    <t>Production power net 2nd level (for sale)</t>
  </si>
  <si>
    <t>* sales volumes include sales of LNG</t>
  </si>
  <si>
    <t>Total (measured as E equivalent)*</t>
  </si>
  <si>
    <r>
      <t>(bcm</t>
    </r>
    <r>
      <rPr>
        <sz val="10"/>
        <color indexed="8"/>
        <rFont val="Arial"/>
        <family val="2"/>
      </rPr>
      <t xml:space="preserve">) </t>
    </r>
  </si>
  <si>
    <t>Households</t>
  </si>
  <si>
    <t>Other industrial 
customers</t>
  </si>
  <si>
    <t>Trade, services,
other</t>
  </si>
  <si>
    <t xml:space="preserve">Customers of PGNiG Supply &amp; Trading </t>
  </si>
  <si>
    <t>Polish Power Exchange (PPE)</t>
  </si>
  <si>
    <t>Gas export</t>
  </si>
  <si>
    <t>Exploration and production</t>
  </si>
  <si>
    <t>Trade and storage</t>
  </si>
  <si>
    <t>Distribution</t>
  </si>
  <si>
    <t>Other</t>
  </si>
  <si>
    <t>Elimination</t>
  </si>
  <si>
    <t>Income statement</t>
  </si>
  <si>
    <t>Sales to external customers</t>
  </si>
  <si>
    <t>Intercompany sales</t>
  </si>
  <si>
    <t>Total segment revenue</t>
  </si>
  <si>
    <t>Raw and other materials used</t>
  </si>
  <si>
    <t>Employee benefits</t>
  </si>
  <si>
    <t>Contracted services</t>
  </si>
  <si>
    <t>Other operating expenses (net)</t>
  </si>
  <si>
    <t>Cost of products and services for own needs</t>
  </si>
  <si>
    <t>Total segment costs</t>
  </si>
  <si>
    <t>Profit/(loss) from  equity-accounted investees</t>
  </si>
  <si>
    <t xml:space="preserve">Expenditure on acquisition of property, plant and equipment and intangible assets </t>
  </si>
  <si>
    <t>Workforce*</t>
  </si>
  <si>
    <t>*Excluding the workforce of equity-accounted investees</t>
  </si>
  <si>
    <t>Operating costs</t>
  </si>
  <si>
    <t xml:space="preserve">Before 
reclassification </t>
  </si>
  <si>
    <t xml:space="preserve">Reclassification </t>
  </si>
  <si>
    <t>After
reclassification</t>
  </si>
  <si>
    <t>Exploration and Production</t>
  </si>
  <si>
    <t>Operating data</t>
  </si>
  <si>
    <t>Trade and Storage</t>
  </si>
  <si>
    <t>Tangible fixed assets of the segment (net value):</t>
  </si>
  <si>
    <t xml:space="preserve">     PGNiG SA</t>
  </si>
  <si>
    <t xml:space="preserve">     PGNiG Upstream Norway</t>
  </si>
  <si>
    <t>Result on system balancing (incl cost of gas for diffrence in balancing)</t>
  </si>
  <si>
    <t>Other Segments</t>
  </si>
  <si>
    <t>Gas sales volumes by customer group</t>
  </si>
  <si>
    <t>Others Segments</t>
  </si>
  <si>
    <t>Inter-segment sales</t>
  </si>
  <si>
    <t>Exploration and Production*</t>
  </si>
  <si>
    <t>Trade and Storage*</t>
  </si>
  <si>
    <t>Distribution*</t>
  </si>
  <si>
    <t>Generation*</t>
  </si>
  <si>
    <t>Other Segments*</t>
  </si>
  <si>
    <t>Elimination*</t>
  </si>
  <si>
    <t>Total*</t>
  </si>
  <si>
    <t>Changes in reporting segment presentation</t>
  </si>
  <si>
    <t>In Q1 2017, the Group made significant changes in segment reporting, involving in particular:
1. For the purposes of transferring gas produced in Poland between the Exploration and Production segment and the Trade and Storage segment, the following methodology was applied to determine the settlement price: transfer of gas from the Exploration and Production segment to the Trade and Storage segment is made at a price calculated as the average monthly price quoted on the POLPX Day-Ahead Market, less a discount enabling the Trade and Storage segment to cover an appropriate position of costs of high-methane gas storage plus margin. The settlement price used for gas transfers between other segments, in particular for own consumption, also changed and was set as the average monthly price quoted on the POLPX Day-Ahead Market. 
2. In addition, reclassifications were also made between other items of operating expenses based on the type of operations.
3. PGNiG S.A.’s corporate centre and the company PGNiG Finance AB have been separated from the Trade and Storage segment and are now disclosed under Other Segments. The PGNiG Management Board resolved to adjust the financial results of the Trade and Storage segment for the revenue, costs and expenses generated by PGNiG S.A.’s Head Office and PGNiG Finance AB, which perform support functions for the other segments of the PGNiG Group.</t>
  </si>
  <si>
    <t>Changes in reporting 
segment presentation</t>
  </si>
  <si>
    <t>Trade and tax payables *</t>
  </si>
  <si>
    <t>Q1 2017</t>
  </si>
  <si>
    <t>EBIT</t>
  </si>
  <si>
    <t>December 
31st 2016</t>
  </si>
  <si>
    <t>Q2 2017</t>
  </si>
  <si>
    <t>Amortization</t>
  </si>
  <si>
    <t>Depreciation and amortization</t>
  </si>
  <si>
    <t>Operating profit before depreciation and amortization (EBITDA)</t>
  </si>
  <si>
    <t xml:space="preserve">        Impairment losses on property, plant and equipment</t>
  </si>
  <si>
    <t xml:space="preserve">(TJ) </t>
  </si>
  <si>
    <t xml:space="preserve">(GWh) </t>
  </si>
  <si>
    <t xml:space="preserve">    Change in other assets *</t>
  </si>
  <si>
    <t>Q3 2017</t>
  </si>
  <si>
    <t>Expenditure on acquisition of own shares</t>
  </si>
  <si>
    <t>Q1-3 2017</t>
  </si>
  <si>
    <t>Q1-3 2016
* restated</t>
  </si>
  <si>
    <t>Q1-3 2016</t>
  </si>
  <si>
    <t>Q1-2 2017</t>
  </si>
  <si>
    <t>Q1-2 2016</t>
  </si>
  <si>
    <t>* In each quarter, the estimated financial data are presented in line with the new segmental approach. As the changes were applied retrospectively, the table below presents the restated data as at December 31th 2016.</t>
  </si>
  <si>
    <t>Financial and operating data
PGNiG Group in Q1 2016 - Q4 2017*</t>
  </si>
  <si>
    <t>FY 2017</t>
  </si>
  <si>
    <t>Q4 2017</t>
  </si>
  <si>
    <t xml:space="preserve">(bcm) </t>
  </si>
  <si>
    <t>Segments in Q4 2017</t>
  </si>
  <si>
    <t>Segments in Q4 2016*</t>
  </si>
  <si>
    <t>% change
Q4 2017/Q4 2016</t>
  </si>
  <si>
    <t>amount change
Q4 2017/Q4 2016</t>
  </si>
  <si>
    <t xml:space="preserve">* The Group made a detailed analysis of the Extraction Facilities Decommissioning Fund's cash, as a result of which in 2016 there was a transfer from cash and cash equivalents to other assets (non-current).
As the change was applied retrospectively, the table below presents the restated data as at December 31th 2016.
</t>
  </si>
  <si>
    <t>Q4 2016
* restated</t>
  </si>
  <si>
    <t>December 
31st 2017</t>
  </si>
  <si>
    <t>Q4 2016 
* restated</t>
  </si>
  <si>
    <t>* Including income tax of PLN 217m (2016: PLN 180m)</t>
  </si>
  <si>
    <t>Segments Q1-4</t>
  </si>
  <si>
    <t>Segments Q4</t>
  </si>
  <si>
    <t xml:space="preserve"> </t>
  </si>
  <si>
    <t>Sales of natural gas directly from fields od PGNiG SA**</t>
  </si>
  <si>
    <t>** sales volumes not include sales of LNG</t>
  </si>
  <si>
    <t>Nitrogen plants**</t>
  </si>
  <si>
    <t>Power plants **
and heat plants</t>
  </si>
  <si>
    <t>Refineries and petrochemical**</t>
  </si>
  <si>
    <t>** reclassification volumes from position Refineries and petrochemical to Nitrogen plants and Power plants</t>
  </si>
  <si>
    <t>2016
* restated</t>
  </si>
  <si>
    <t>% change
2017/2016</t>
  </si>
  <si>
    <t>amount change 
2017/2016</t>
  </si>
  <si>
    <t>36x</t>
  </si>
  <si>
    <r>
      <t>(GWh</t>
    </r>
    <r>
      <rPr>
        <sz val="10"/>
        <color indexed="8"/>
        <rFont val="Arial"/>
        <family val="2"/>
      </rPr>
      <t xml:space="preserve">) </t>
    </r>
  </si>
  <si>
    <t>amount change
2017/2016</t>
  </si>
  <si>
    <t>Segments in 2017</t>
  </si>
  <si>
    <t>Segments in 2016*</t>
  </si>
  <si>
    <t>restated data</t>
  </si>
  <si>
    <t>FY 2017*</t>
  </si>
  <si>
    <t>Q4 2017*</t>
  </si>
  <si>
    <t xml:space="preserve">* PGNiG Group (PGNiG Retail, PST, Pakistan) </t>
  </si>
</sst>
</file>

<file path=xl/styles.xml><?xml version="1.0" encoding="utf-8"?>
<styleSheet xmlns="http://schemas.openxmlformats.org/spreadsheetml/2006/main">
  <numFmts count="4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_(* #,##0.0_);_(* \(#,##0.0\);_(* &quot;-&quot;??_);_(@_)"/>
    <numFmt numFmtId="166" formatCode="_(* #,##0_);_(* \(#,##0\);_(* &quot;-&quot;??_);_(@_)"/>
    <numFmt numFmtId="167" formatCode="_(* #,##0.00_);_(* \(#,##0.00\);_(* &quot;-&quot;??_);_(@_)"/>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_(* #,##0_);_(* \(#,##0\);_(* &quot;-&quot;_);_(@_)"/>
    <numFmt numFmtId="175" formatCode="0.000"/>
    <numFmt numFmtId="176" formatCode="0.0"/>
    <numFmt numFmtId="177" formatCode="#,##0.0"/>
    <numFmt numFmtId="178" formatCode="[$-415]d\ mmmm\ yyyy"/>
    <numFmt numFmtId="179" formatCode="_-* #,##0.0\ _z_ł_-;\-* #,##0.0\ _z_ł_-;_-* &quot;-&quot;?\ _z_ł_-;_-@_-"/>
    <numFmt numFmtId="180" formatCode="#,##0.0000"/>
    <numFmt numFmtId="181" formatCode="0.000000"/>
    <numFmt numFmtId="182" formatCode="0.00000"/>
    <numFmt numFmtId="183" formatCode="0.0000"/>
    <numFmt numFmtId="184" formatCode="_-* #,##0.0\ _z_ł_-;\-* #,##0.0\ _z_ł_-;_-* &quot;-&quot;??\ _z_ł_-;_-@_-"/>
    <numFmt numFmtId="185" formatCode="_-* #,##0.00\ &quot;Sk&quot;_-;\-* #,##0.00\ &quot;Sk&quot;_-;_-* &quot;-&quot;??\ &quot;Sk&quot;_-;_-@_-"/>
    <numFmt numFmtId="186" formatCode="General_)"/>
    <numFmt numFmtId="187" formatCode="0.00_)"/>
    <numFmt numFmtId="188" formatCode="&quot;See Note &quot;\ #"/>
    <numFmt numFmtId="189" formatCode="\ #,##0"/>
    <numFmt numFmtId="190" formatCode="&quot;L.&quot;\ #,##0;[Red]\-&quot;L.&quot;\ #,##0"/>
    <numFmt numFmtId="191" formatCode="0.00000000"/>
    <numFmt numFmtId="192" formatCode="0.0000000"/>
    <numFmt numFmtId="193" formatCode="_(* #,##0._);_(* \(#,##0\);_(* &quot;-&quot;??_);_(@_)"/>
    <numFmt numFmtId="194" formatCode="0.0000000000"/>
    <numFmt numFmtId="195" formatCode="0.00000000000"/>
  </numFmts>
  <fonts count="114">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i/>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Calibri"/>
      <family val="2"/>
    </font>
    <font>
      <i/>
      <sz val="10"/>
      <name val="Calibri"/>
      <family val="2"/>
    </font>
    <font>
      <b/>
      <sz val="10"/>
      <name val="Calibri"/>
      <family val="2"/>
    </font>
    <font>
      <b/>
      <i/>
      <sz val="10"/>
      <name val="Calibri"/>
      <family val="2"/>
    </font>
    <font>
      <b/>
      <sz val="10"/>
      <color indexed="8"/>
      <name val="Calibri"/>
      <family val="2"/>
    </font>
    <font>
      <sz val="10"/>
      <color indexed="8"/>
      <name val="Calibri"/>
      <family val="2"/>
    </font>
    <font>
      <i/>
      <sz val="10"/>
      <color indexed="8"/>
      <name val="Calibri"/>
      <family val="2"/>
    </font>
    <font>
      <sz val="18"/>
      <color indexed="18"/>
      <name val="Arial"/>
      <family val="2"/>
    </font>
    <font>
      <b/>
      <sz val="30"/>
      <color indexed="18"/>
      <name val="Calibri"/>
      <family val="2"/>
    </font>
    <font>
      <b/>
      <sz val="12"/>
      <color indexed="18"/>
      <name val="Arial"/>
      <family val="2"/>
    </font>
    <font>
      <b/>
      <sz val="10"/>
      <color indexed="30"/>
      <name val="Arial"/>
      <family val="2"/>
    </font>
    <font>
      <b/>
      <sz val="16"/>
      <color indexed="10"/>
      <name val="Calibri"/>
      <family val="2"/>
    </font>
    <font>
      <sz val="12"/>
      <color indexed="18"/>
      <name val="Arial"/>
      <family val="2"/>
    </font>
    <font>
      <sz val="10"/>
      <color indexed="30"/>
      <name val="Arial"/>
      <family val="2"/>
    </font>
    <font>
      <sz val="30"/>
      <color indexed="18"/>
      <name val="Calibri"/>
      <family val="2"/>
    </font>
    <font>
      <sz val="10"/>
      <color indexed="10"/>
      <name val="Calibri"/>
      <family val="2"/>
    </font>
    <font>
      <sz val="24"/>
      <color indexed="18"/>
      <name val="Arial"/>
      <family val="2"/>
    </font>
    <font>
      <sz val="7"/>
      <color indexed="8"/>
      <name val="Arial"/>
      <family val="2"/>
    </font>
    <font>
      <b/>
      <sz val="30"/>
      <color indexed="1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i/>
      <sz val="10"/>
      <color theme="1"/>
      <name val="Calibri"/>
      <family val="2"/>
    </font>
    <font>
      <sz val="18"/>
      <color rgb="FF0A1D64"/>
      <name val="Arial"/>
      <family val="2"/>
    </font>
    <font>
      <b/>
      <sz val="30"/>
      <color rgb="FF0A1D64"/>
      <name val="Calibri"/>
      <family val="2"/>
    </font>
    <font>
      <sz val="10"/>
      <color rgb="FF000000"/>
      <name val="Arial"/>
      <family val="2"/>
    </font>
    <font>
      <b/>
      <sz val="12"/>
      <color rgb="FF0A1D64"/>
      <name val="Arial"/>
      <family val="2"/>
    </font>
    <font>
      <b/>
      <sz val="10"/>
      <color rgb="FF0768A9"/>
      <name val="Arial"/>
      <family val="2"/>
    </font>
    <font>
      <sz val="8"/>
      <color rgb="FF000000"/>
      <name val="Arial"/>
      <family val="2"/>
    </font>
    <font>
      <b/>
      <sz val="16"/>
      <color rgb="FFFF0000"/>
      <name val="Calibri"/>
      <family val="2"/>
    </font>
    <font>
      <sz val="12"/>
      <color rgb="FF0A1D64"/>
      <name val="Arial"/>
      <family val="2"/>
    </font>
    <font>
      <sz val="10"/>
      <color rgb="FF0768A9"/>
      <name val="Arial"/>
      <family val="2"/>
    </font>
    <font>
      <sz val="30"/>
      <color rgb="FF0A1D64"/>
      <name val="Calibri"/>
      <family val="2"/>
    </font>
    <font>
      <sz val="10"/>
      <color rgb="FFFF0000"/>
      <name val="Calibri"/>
      <family val="2"/>
    </font>
    <font>
      <sz val="24"/>
      <color rgb="FF0A1D64"/>
      <name val="Arial"/>
      <family val="2"/>
    </font>
    <font>
      <sz val="7"/>
      <color rgb="FF000000"/>
      <name val="Arial"/>
      <family val="2"/>
    </font>
    <font>
      <b/>
      <sz val="30"/>
      <color rgb="FF0A1D64"/>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color indexed="63"/>
      </top>
      <bottom style="medium">
        <color rgb="FF0768A9"/>
      </bottom>
    </border>
    <border>
      <left>
        <color indexed="63"/>
      </left>
      <right>
        <color indexed="63"/>
      </right>
      <top style="medium">
        <color rgb="FF0768A9"/>
      </top>
      <bottom style="medium">
        <color rgb="FF0768A9"/>
      </bottom>
    </border>
    <border>
      <left>
        <color indexed="63"/>
      </left>
      <right>
        <color indexed="63"/>
      </right>
      <top>
        <color indexed="63"/>
      </top>
      <bottom style="medium">
        <color rgb="FF0A1D64"/>
      </bottom>
    </border>
    <border>
      <left style="medium"/>
      <right>
        <color indexed="63"/>
      </right>
      <top>
        <color indexed="63"/>
      </top>
      <bottom style="medium">
        <color rgb="FF0A1D64"/>
      </bottom>
    </border>
    <border>
      <left style="medium"/>
      <right>
        <color indexed="63"/>
      </right>
      <top>
        <color indexed="63"/>
      </top>
      <bottom>
        <color indexed="63"/>
      </bottom>
    </border>
  </borders>
  <cellStyleXfs count="305">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77" fillId="2" borderId="0" applyNumberFormat="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22" fillId="0" borderId="0">
      <alignment/>
      <protection/>
    </xf>
    <xf numFmtId="164" fontId="1"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79" fillId="26" borderId="1" applyNumberFormat="0" applyAlignment="0" applyProtection="0"/>
    <xf numFmtId="0" fontId="79" fillId="26" borderId="1" applyNumberFormat="0" applyAlignment="0" applyProtection="0"/>
    <xf numFmtId="0" fontId="80" fillId="27" borderId="2" applyNumberFormat="0" applyAlignment="0" applyProtection="0"/>
    <xf numFmtId="0" fontId="80" fillId="27" borderId="2" applyNumberFormat="0" applyAlignment="0" applyProtection="0"/>
    <xf numFmtId="49" fontId="8" fillId="0" borderId="3">
      <alignment horizontal="right" wrapText="1"/>
      <protection/>
    </xf>
    <xf numFmtId="0" fontId="81" fillId="28" borderId="0" applyNumberFormat="0" applyBorder="0" applyAlignment="0" applyProtection="0"/>
    <xf numFmtId="0" fontId="8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5" fontId="5" fillId="0" borderId="0">
      <alignment horizontal="center" vertical="top" wrapText="1"/>
      <protection/>
    </xf>
    <xf numFmtId="165"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5" fontId="6" fillId="0" borderId="0">
      <alignment vertical="top" wrapText="1"/>
      <protection/>
    </xf>
    <xf numFmtId="165" fontId="6" fillId="0" borderId="0">
      <alignment vertical="top" wrapText="1"/>
      <protection/>
    </xf>
    <xf numFmtId="0" fontId="7" fillId="0" borderId="0" applyNumberFormat="0" applyFill="0" applyBorder="0" applyAlignment="0" applyProtection="0"/>
    <xf numFmtId="165" fontId="8" fillId="0" borderId="0">
      <alignment horizontal="center" vertical="top" wrapText="1"/>
      <protection/>
    </xf>
    <xf numFmtId="165" fontId="8" fillId="0" borderId="0">
      <alignment horizontal="center" vertical="top" wrapText="1"/>
      <protection/>
    </xf>
    <xf numFmtId="10" fontId="24" fillId="29" borderId="4" applyNumberFormat="0" applyBorder="0" applyAlignment="0" applyProtection="0"/>
    <xf numFmtId="0" fontId="82" fillId="0" borderId="5" applyNumberFormat="0" applyFill="0" applyAlignment="0" applyProtection="0"/>
    <xf numFmtId="0" fontId="82" fillId="0" borderId="5" applyNumberFormat="0" applyFill="0" applyAlignment="0" applyProtection="0"/>
    <xf numFmtId="0" fontId="83" fillId="31" borderId="6" applyNumberFormat="0" applyAlignment="0" applyProtection="0"/>
    <xf numFmtId="0" fontId="83" fillId="31" borderId="6" applyNumberFormat="0" applyAlignment="0" applyProtection="0"/>
    <xf numFmtId="2" fontId="11" fillId="0" borderId="0">
      <alignment/>
      <protection/>
    </xf>
    <xf numFmtId="0" fontId="26" fillId="0" borderId="0">
      <alignment/>
      <protection/>
    </xf>
    <xf numFmtId="185" fontId="2" fillId="0" borderId="0" applyFont="0" applyFill="0" applyBorder="0" applyAlignment="0" applyProtection="0"/>
    <xf numFmtId="186"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84" fillId="0" borderId="8"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86" fillId="0" borderId="10" applyNumberFormat="0" applyFill="0" applyAlignment="0" applyProtection="0"/>
    <xf numFmtId="0" fontId="86" fillId="0" borderId="10"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 fillId="0" borderId="0">
      <alignment horizontal="right"/>
      <protection locked="0"/>
    </xf>
    <xf numFmtId="0" fontId="87" fillId="32" borderId="0" applyNumberFormat="0" applyBorder="0" applyAlignment="0" applyProtection="0"/>
    <xf numFmtId="0" fontId="87" fillId="32" borderId="0" applyNumberFormat="0" applyBorder="0" applyAlignment="0" applyProtection="0"/>
    <xf numFmtId="187"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8" fillId="0" borderId="0">
      <alignment/>
      <protection/>
    </xf>
    <xf numFmtId="0" fontId="88" fillId="0" borderId="0">
      <alignment/>
      <protection/>
    </xf>
    <xf numFmtId="0" fontId="88" fillId="0" borderId="0">
      <alignment/>
      <protection/>
    </xf>
    <xf numFmtId="0" fontId="2" fillId="0" borderId="0">
      <alignment/>
      <protection/>
    </xf>
    <xf numFmtId="0" fontId="89"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89" fillId="0" borderId="0">
      <alignment/>
      <protection/>
    </xf>
    <xf numFmtId="0" fontId="88" fillId="0" borderId="0">
      <alignment/>
      <protection/>
    </xf>
    <xf numFmtId="0" fontId="2" fillId="0" borderId="0">
      <alignment/>
      <protection/>
    </xf>
    <xf numFmtId="0" fontId="2" fillId="0" borderId="0">
      <alignment/>
      <protection/>
    </xf>
    <xf numFmtId="0" fontId="8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8" fillId="0" borderId="0">
      <alignment/>
      <protection/>
    </xf>
    <xf numFmtId="0" fontId="88" fillId="0" borderId="0">
      <alignment/>
      <protection/>
    </xf>
    <xf numFmtId="0" fontId="89"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88" fillId="0" borderId="0">
      <alignment/>
      <protection/>
    </xf>
    <xf numFmtId="0" fontId="0" fillId="0" borderId="0">
      <alignment/>
      <protection/>
    </xf>
    <xf numFmtId="0" fontId="90" fillId="0" borderId="0">
      <alignment/>
      <protection/>
    </xf>
    <xf numFmtId="0" fontId="0" fillId="0" borderId="0">
      <alignment/>
      <protection/>
    </xf>
    <xf numFmtId="0" fontId="2"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9" fillId="0" borderId="0">
      <alignment/>
      <protection/>
    </xf>
    <xf numFmtId="0" fontId="88" fillId="0" borderId="0">
      <alignment/>
      <protection/>
    </xf>
    <xf numFmtId="0" fontId="88" fillId="0" borderId="0">
      <alignment/>
      <protection/>
    </xf>
    <xf numFmtId="0" fontId="88" fillId="0" borderId="0">
      <alignment/>
      <protection/>
    </xf>
    <xf numFmtId="0" fontId="77" fillId="0" borderId="0">
      <alignment/>
      <protection/>
    </xf>
    <xf numFmtId="0" fontId="2" fillId="0" borderId="0">
      <alignment/>
      <protection/>
    </xf>
    <xf numFmtId="0" fontId="88" fillId="0" borderId="0">
      <alignment/>
      <protection/>
    </xf>
    <xf numFmtId="0" fontId="88" fillId="0" borderId="0">
      <alignment/>
      <protection/>
    </xf>
    <xf numFmtId="0" fontId="89" fillId="0" borderId="0">
      <alignment/>
      <protection/>
    </xf>
    <xf numFmtId="0" fontId="2" fillId="0" borderId="0">
      <alignment/>
      <protection/>
    </xf>
    <xf numFmtId="0" fontId="2" fillId="0" borderId="0">
      <alignment/>
      <protection/>
    </xf>
    <xf numFmtId="0" fontId="88" fillId="0" borderId="0">
      <alignment/>
      <protection/>
    </xf>
    <xf numFmtId="0" fontId="88" fillId="0" borderId="0">
      <alignment/>
      <protection/>
    </xf>
    <xf numFmtId="0" fontId="77" fillId="0" borderId="0">
      <alignment/>
      <protection/>
    </xf>
    <xf numFmtId="0" fontId="0" fillId="0" borderId="0">
      <alignment/>
      <protection/>
    </xf>
    <xf numFmtId="0" fontId="2" fillId="0" borderId="0">
      <alignment/>
      <protection/>
    </xf>
    <xf numFmtId="0" fontId="3" fillId="0" borderId="0">
      <alignment/>
      <protection/>
    </xf>
    <xf numFmtId="0" fontId="8" fillId="0" borderId="0">
      <alignment horizontal="right"/>
      <protection locked="0"/>
    </xf>
    <xf numFmtId="0" fontId="91" fillId="27" borderId="1" applyNumberFormat="0" applyAlignment="0" applyProtection="0"/>
    <xf numFmtId="0" fontId="91" fillId="27" borderId="1" applyNumberFormat="0" applyAlignment="0" applyProtection="0"/>
    <xf numFmtId="0" fontId="12" fillId="0" borderId="0" applyNumberFormat="0" applyFill="0" applyBorder="0" applyAlignment="0" applyProtection="0"/>
    <xf numFmtId="4" fontId="13" fillId="0" borderId="0" applyProtection="0">
      <alignment/>
    </xf>
    <xf numFmtId="188"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5"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89" fontId="31" fillId="0" borderId="0">
      <alignment/>
      <protection/>
    </xf>
    <xf numFmtId="189"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9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93"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5" fontId="16" fillId="0" borderId="0">
      <alignment horizontal="left"/>
      <protection/>
    </xf>
    <xf numFmtId="0" fontId="2" fillId="0" borderId="0">
      <alignment/>
      <protection/>
    </xf>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65"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96" fillId="0" borderId="0" applyNumberFormat="0" applyFill="0" applyBorder="0" applyAlignment="0" applyProtection="0"/>
    <xf numFmtId="0" fontId="0" fillId="50" borderId="14" applyNumberFormat="0" applyFont="0" applyAlignment="0" applyProtection="0"/>
    <xf numFmtId="0" fontId="77" fillId="50" borderId="14" applyNumberFormat="0" applyFont="0" applyAlignment="0" applyProtection="0"/>
    <xf numFmtId="186" fontId="27" fillId="0" borderId="0">
      <alignment/>
      <protection/>
    </xf>
    <xf numFmtId="190" fontId="1" fillId="0" borderId="0" applyFont="0" applyFill="0" applyBorder="0" applyAlignment="0" applyProtection="0"/>
    <xf numFmtId="190" fontId="1" fillId="0" borderId="0" applyFont="0" applyFill="0" applyBorder="0" applyAlignment="0" applyProtection="0"/>
    <xf numFmtId="165" fontId="11" fillId="0" borderId="0">
      <alignment vertical="top" wrapText="1"/>
      <protection/>
    </xf>
    <xf numFmtId="165" fontId="11" fillId="0" borderId="0">
      <alignment vertical="top" wrapText="1"/>
      <protection/>
    </xf>
    <xf numFmtId="165" fontId="11" fillId="30" borderId="0">
      <alignment vertical="top" wrapText="1"/>
      <protection/>
    </xf>
    <xf numFmtId="165" fontId="8" fillId="0" borderId="0">
      <alignment vertical="top" wrapText="1"/>
      <protection/>
    </xf>
    <xf numFmtId="165"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97" fillId="51" borderId="0" applyNumberFormat="0" applyBorder="0" applyAlignment="0" applyProtection="0"/>
    <xf numFmtId="0" fontId="97" fillId="51" borderId="0" applyNumberFormat="0" applyBorder="0" applyAlignment="0" applyProtection="0"/>
    <xf numFmtId="0" fontId="0" fillId="0" borderId="0">
      <alignment/>
      <protection/>
    </xf>
  </cellStyleXfs>
  <cellXfs count="202">
    <xf numFmtId="0" fontId="0" fillId="0" borderId="0" xfId="0" applyAlignment="1">
      <alignment/>
    </xf>
    <xf numFmtId="0" fontId="58" fillId="0" borderId="0" xfId="0" applyFont="1" applyAlignment="1">
      <alignment/>
    </xf>
    <xf numFmtId="0" fontId="59" fillId="0" borderId="0" xfId="0" applyFont="1" applyAlignment="1">
      <alignment/>
    </xf>
    <xf numFmtId="166" fontId="58" fillId="0" borderId="0" xfId="0" applyNumberFormat="1" applyFont="1" applyAlignment="1">
      <alignment/>
    </xf>
    <xf numFmtId="166" fontId="58" fillId="0" borderId="0" xfId="157" applyNumberFormat="1" applyFont="1" applyFill="1" applyBorder="1" applyAlignment="1" applyProtection="1">
      <alignment vertical="center"/>
      <protection/>
    </xf>
    <xf numFmtId="166" fontId="59" fillId="0" borderId="0" xfId="157" applyNumberFormat="1" applyFont="1" applyFill="1" applyBorder="1" applyAlignment="1" applyProtection="1">
      <alignment vertical="center"/>
      <protection/>
    </xf>
    <xf numFmtId="0" fontId="58" fillId="0" borderId="0" xfId="193" applyFont="1" applyFill="1" applyBorder="1" applyAlignment="1">
      <alignment vertical="center"/>
      <protection/>
    </xf>
    <xf numFmtId="166" fontId="60" fillId="0" borderId="0" xfId="157" applyNumberFormat="1" applyFont="1" applyFill="1" applyBorder="1" applyAlignment="1" applyProtection="1">
      <alignment vertical="center"/>
      <protection/>
    </xf>
    <xf numFmtId="166" fontId="61" fillId="0" borderId="0" xfId="157" applyNumberFormat="1" applyFont="1" applyFill="1" applyBorder="1" applyAlignment="1" applyProtection="1">
      <alignment vertical="center"/>
      <protection/>
    </xf>
    <xf numFmtId="166" fontId="58" fillId="0" borderId="0" xfId="192" applyNumberFormat="1" applyFont="1" applyFill="1" applyAlignment="1">
      <alignment horizontal="right" vertical="center" wrapText="1"/>
      <protection/>
    </xf>
    <xf numFmtId="9" fontId="59" fillId="0" borderId="0" xfId="218" applyFont="1" applyFill="1" applyBorder="1" applyAlignment="1" applyProtection="1">
      <alignment vertical="center"/>
      <protection/>
    </xf>
    <xf numFmtId="9" fontId="61" fillId="0" borderId="0" xfId="218" applyFont="1" applyFill="1" applyBorder="1" applyAlignment="1" applyProtection="1">
      <alignment vertical="center"/>
      <protection/>
    </xf>
    <xf numFmtId="0" fontId="60" fillId="0" borderId="0" xfId="193" applyFont="1" applyFill="1" applyBorder="1" applyAlignment="1">
      <alignment vertical="center" wrapText="1"/>
      <protection/>
    </xf>
    <xf numFmtId="165" fontId="58" fillId="0" borderId="0" xfId="157" applyNumberFormat="1" applyFont="1" applyFill="1" applyBorder="1" applyAlignment="1" applyProtection="1">
      <alignment vertical="center"/>
      <protection/>
    </xf>
    <xf numFmtId="165" fontId="59" fillId="0" borderId="0" xfId="157" applyNumberFormat="1" applyFont="1" applyFill="1" applyBorder="1" applyAlignment="1" applyProtection="1">
      <alignment vertical="center"/>
      <protection/>
    </xf>
    <xf numFmtId="173" fontId="59" fillId="0" borderId="0" xfId="218" applyNumberFormat="1" applyFont="1" applyFill="1" applyBorder="1" applyAlignment="1" applyProtection="1">
      <alignment vertical="center"/>
      <protection/>
    </xf>
    <xf numFmtId="0" fontId="58" fillId="0" borderId="0" xfId="193" applyFont="1" applyFill="1" applyBorder="1" applyAlignment="1">
      <alignment vertical="center" wrapText="1"/>
      <protection/>
    </xf>
    <xf numFmtId="0" fontId="59" fillId="0" borderId="0" xfId="193" applyFont="1" applyFill="1" applyBorder="1" applyAlignment="1">
      <alignment vertical="center" wrapText="1"/>
      <protection/>
    </xf>
    <xf numFmtId="3" fontId="58" fillId="0" borderId="0" xfId="0" applyNumberFormat="1" applyFont="1" applyAlignment="1">
      <alignment/>
    </xf>
    <xf numFmtId="0" fontId="58" fillId="0" borderId="0" xfId="0" applyFont="1" applyBorder="1" applyAlignment="1">
      <alignment/>
    </xf>
    <xf numFmtId="166" fontId="58" fillId="0" borderId="15" xfId="157" applyNumberFormat="1" applyFont="1" applyFill="1" applyBorder="1" applyAlignment="1" applyProtection="1">
      <alignment vertical="center"/>
      <protection/>
    </xf>
    <xf numFmtId="179" fontId="58" fillId="0" borderId="0" xfId="0" applyNumberFormat="1" applyFont="1" applyAlignment="1">
      <alignment/>
    </xf>
    <xf numFmtId="0" fontId="62" fillId="0" borderId="0" xfId="162" applyFont="1" applyBorder="1">
      <alignment/>
      <protection/>
    </xf>
    <xf numFmtId="0" fontId="58" fillId="0" borderId="0" xfId="0" applyFont="1" applyFill="1" applyBorder="1" applyAlignment="1">
      <alignment/>
    </xf>
    <xf numFmtId="0" fontId="59" fillId="0" borderId="0" xfId="0" applyFont="1" applyFill="1" applyBorder="1" applyAlignment="1">
      <alignment/>
    </xf>
    <xf numFmtId="9" fontId="59" fillId="0" borderId="0" xfId="218" applyFont="1" applyFill="1" applyBorder="1" applyAlignment="1">
      <alignment vertical="center" wrapText="1"/>
    </xf>
    <xf numFmtId="9" fontId="61" fillId="0" borderId="0" xfId="218" applyFont="1" applyFill="1" applyBorder="1" applyAlignment="1">
      <alignment vertical="center" wrapText="1"/>
    </xf>
    <xf numFmtId="0" fontId="61" fillId="0" borderId="0" xfId="193" applyFont="1" applyFill="1" applyBorder="1" applyAlignment="1">
      <alignment vertical="center" wrapText="1"/>
      <protection/>
    </xf>
    <xf numFmtId="1" fontId="58" fillId="0" borderId="0" xfId="193" applyNumberFormat="1" applyFont="1" applyFill="1" applyBorder="1" applyAlignment="1">
      <alignment vertical="center"/>
      <protection/>
    </xf>
    <xf numFmtId="166" fontId="58"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177" fontId="98" fillId="52" borderId="0" xfId="0" applyNumberFormat="1" applyFont="1" applyFill="1" applyBorder="1" applyAlignment="1">
      <alignment horizontal="right" vertical="top" wrapText="1"/>
    </xf>
    <xf numFmtId="177" fontId="99" fillId="52" borderId="0" xfId="0" applyNumberFormat="1" applyFont="1" applyFill="1" applyBorder="1" applyAlignment="1">
      <alignment horizontal="right" vertical="top" wrapText="1"/>
    </xf>
    <xf numFmtId="0" fontId="59" fillId="0" borderId="0" xfId="159" applyFont="1">
      <alignment/>
      <protection/>
    </xf>
    <xf numFmtId="0" fontId="58" fillId="0" borderId="0" xfId="159" applyFont="1">
      <alignment/>
      <protection/>
    </xf>
    <xf numFmtId="166" fontId="58" fillId="0" borderId="0" xfId="159" applyNumberFormat="1" applyFont="1">
      <alignment/>
      <protection/>
    </xf>
    <xf numFmtId="0" fontId="0" fillId="0" borderId="0" xfId="0" applyFill="1" applyBorder="1" applyAlignment="1">
      <alignment vertical="center" wrapText="1"/>
    </xf>
    <xf numFmtId="0" fontId="100" fillId="0" borderId="0" xfId="0" applyFont="1" applyAlignment="1">
      <alignment horizontal="left" vertical="center" indent="2" readingOrder="1"/>
    </xf>
    <xf numFmtId="0" fontId="101" fillId="53" borderId="0" xfId="193" applyFont="1" applyFill="1" applyAlignment="1">
      <alignment vertical="center" wrapText="1"/>
      <protection/>
    </xf>
    <xf numFmtId="0" fontId="58" fillId="54" borderId="16" xfId="193" applyFont="1" applyFill="1" applyBorder="1" applyAlignment="1">
      <alignment vertical="center"/>
      <protection/>
    </xf>
    <xf numFmtId="0" fontId="58" fillId="55" borderId="0" xfId="0" applyFont="1" applyFill="1" applyAlignment="1">
      <alignment/>
    </xf>
    <xf numFmtId="0" fontId="102" fillId="0" borderId="0" xfId="0" applyFont="1" applyAlignment="1">
      <alignment horizontal="left" vertical="center"/>
    </xf>
    <xf numFmtId="0" fontId="0" fillId="0" borderId="0" xfId="0" applyFont="1" applyAlignment="1">
      <alignment horizontal="left" vertical="center"/>
    </xf>
    <xf numFmtId="0" fontId="102" fillId="0" borderId="0" xfId="0" applyFont="1" applyBorder="1" applyAlignment="1">
      <alignment horizontal="left" vertical="center"/>
    </xf>
    <xf numFmtId="0" fontId="102" fillId="0" borderId="0" xfId="0" applyFont="1" applyBorder="1" applyAlignment="1">
      <alignment horizontal="left" vertical="center" wrapText="1"/>
    </xf>
    <xf numFmtId="0" fontId="102" fillId="0" borderId="17" xfId="0" applyFont="1" applyBorder="1" applyAlignment="1">
      <alignment horizontal="left" vertical="center"/>
    </xf>
    <xf numFmtId="166" fontId="102" fillId="55" borderId="0" xfId="0" applyNumberFormat="1" applyFont="1" applyFill="1" applyBorder="1" applyAlignment="1">
      <alignment horizontal="left" vertical="center"/>
    </xf>
    <xf numFmtId="166" fontId="102" fillId="55" borderId="0" xfId="0" applyNumberFormat="1" applyFont="1" applyFill="1" applyBorder="1" applyAlignment="1">
      <alignment horizontal="right" vertical="center"/>
    </xf>
    <xf numFmtId="0" fontId="59" fillId="0" borderId="0" xfId="0" applyFont="1" applyBorder="1" applyAlignment="1">
      <alignment/>
    </xf>
    <xf numFmtId="0" fontId="102" fillId="0" borderId="0" xfId="0" applyFont="1" applyFill="1" applyBorder="1" applyAlignment="1">
      <alignment horizontal="right" vertical="center"/>
    </xf>
    <xf numFmtId="166" fontId="102" fillId="0" borderId="0" xfId="0" applyNumberFormat="1" applyFont="1" applyFill="1" applyBorder="1" applyAlignment="1">
      <alignment horizontal="left" vertical="center"/>
    </xf>
    <xf numFmtId="166" fontId="102" fillId="0" borderId="0" xfId="0" applyNumberFormat="1" applyFont="1" applyFill="1" applyBorder="1" applyAlignment="1">
      <alignment horizontal="right" vertical="center"/>
    </xf>
    <xf numFmtId="9" fontId="102" fillId="0" borderId="0" xfId="0" applyNumberFormat="1" applyFont="1" applyFill="1" applyBorder="1" applyAlignment="1">
      <alignment horizontal="right" vertical="center"/>
    </xf>
    <xf numFmtId="0" fontId="103" fillId="0" borderId="0" xfId="0" applyFont="1" applyFill="1" applyBorder="1" applyAlignment="1">
      <alignment horizontal="center" vertical="center"/>
    </xf>
    <xf numFmtId="166" fontId="104"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104" fillId="0" borderId="0" xfId="0" applyFont="1" applyBorder="1" applyAlignment="1">
      <alignment horizontal="left" vertical="center"/>
    </xf>
    <xf numFmtId="166" fontId="102" fillId="55" borderId="17" xfId="0" applyNumberFormat="1" applyFont="1" applyFill="1" applyBorder="1" applyAlignment="1">
      <alignment horizontal="left" vertical="center"/>
    </xf>
    <xf numFmtId="9" fontId="102" fillId="0" borderId="17" xfId="0" applyNumberFormat="1" applyFont="1" applyFill="1" applyBorder="1" applyAlignment="1">
      <alignment horizontal="right" vertical="center"/>
    </xf>
    <xf numFmtId="166" fontId="102" fillId="55" borderId="18" xfId="0" applyNumberFormat="1" applyFont="1" applyFill="1" applyBorder="1" applyAlignment="1">
      <alignment horizontal="left" vertical="center"/>
    </xf>
    <xf numFmtId="9" fontId="102" fillId="0" borderId="18" xfId="0" applyNumberFormat="1" applyFont="1" applyFill="1" applyBorder="1" applyAlignment="1">
      <alignment horizontal="right" vertical="center"/>
    </xf>
    <xf numFmtId="166" fontId="102" fillId="0" borderId="18" xfId="0" applyNumberFormat="1" applyFont="1" applyFill="1" applyBorder="1" applyAlignment="1">
      <alignment horizontal="left" vertical="center"/>
    </xf>
    <xf numFmtId="0" fontId="105" fillId="0" borderId="0" xfId="0" applyFont="1" applyBorder="1" applyAlignment="1">
      <alignment horizontal="left" vertical="center"/>
    </xf>
    <xf numFmtId="166" fontId="104" fillId="0" borderId="17" xfId="0" applyNumberFormat="1" applyFont="1" applyFill="1" applyBorder="1" applyAlignment="1">
      <alignment horizontal="left" vertical="center"/>
    </xf>
    <xf numFmtId="0" fontId="0" fillId="55" borderId="0" xfId="0" applyFont="1" applyFill="1" applyBorder="1" applyAlignment="1">
      <alignment horizontal="left" vertical="center"/>
    </xf>
    <xf numFmtId="177" fontId="102" fillId="55" borderId="0" xfId="0" applyNumberFormat="1" applyFont="1" applyFill="1" applyBorder="1" applyAlignment="1">
      <alignment horizontal="right" vertical="center"/>
    </xf>
    <xf numFmtId="177" fontId="102" fillId="0" borderId="0" xfId="0" applyNumberFormat="1" applyFont="1" applyFill="1" applyBorder="1" applyAlignment="1">
      <alignment horizontal="right" vertical="center"/>
    </xf>
    <xf numFmtId="177" fontId="102" fillId="55" borderId="0" xfId="0" applyNumberFormat="1" applyFont="1" applyFill="1" applyBorder="1" applyAlignment="1">
      <alignment horizontal="left" vertical="center"/>
    </xf>
    <xf numFmtId="177" fontId="102" fillId="0" borderId="0" xfId="0" applyNumberFormat="1" applyFont="1" applyFill="1" applyBorder="1" applyAlignment="1">
      <alignment horizontal="left" vertical="center"/>
    </xf>
    <xf numFmtId="177" fontId="58" fillId="0" borderId="0" xfId="0" applyNumberFormat="1" applyFont="1" applyAlignment="1">
      <alignment/>
    </xf>
    <xf numFmtId="177" fontId="102" fillId="0" borderId="17" xfId="0" applyNumberFormat="1" applyFont="1" applyFill="1" applyBorder="1" applyAlignment="1">
      <alignment horizontal="right" vertical="center"/>
    </xf>
    <xf numFmtId="3" fontId="102" fillId="55" borderId="0" xfId="0" applyNumberFormat="1" applyFont="1" applyFill="1" applyBorder="1" applyAlignment="1">
      <alignment horizontal="right" vertical="center"/>
    </xf>
    <xf numFmtId="3" fontId="102" fillId="0" borderId="0" xfId="0" applyNumberFormat="1" applyFont="1" applyFill="1" applyBorder="1" applyAlignment="1">
      <alignment horizontal="right" vertical="center"/>
    </xf>
    <xf numFmtId="3" fontId="102" fillId="0" borderId="17" xfId="0" applyNumberFormat="1" applyFont="1" applyFill="1" applyBorder="1" applyAlignment="1">
      <alignment horizontal="right" vertical="center"/>
    </xf>
    <xf numFmtId="177" fontId="58" fillId="0" borderId="0" xfId="0" applyNumberFormat="1" applyFont="1" applyBorder="1" applyAlignment="1">
      <alignment/>
    </xf>
    <xf numFmtId="167" fontId="102" fillId="0" borderId="0" xfId="0" applyNumberFormat="1" applyFont="1" applyFill="1" applyBorder="1" applyAlignment="1">
      <alignment horizontal="left" vertical="center"/>
    </xf>
    <xf numFmtId="0" fontId="58" fillId="54" borderId="0" xfId="193" applyFont="1" applyFill="1" applyBorder="1" applyAlignment="1">
      <alignment vertical="center"/>
      <protection/>
    </xf>
    <xf numFmtId="0" fontId="106" fillId="0" borderId="0" xfId="0" applyFont="1" applyAlignment="1">
      <alignment/>
    </xf>
    <xf numFmtId="0" fontId="100" fillId="0" borderId="0" xfId="0" applyFont="1" applyBorder="1" applyAlignment="1">
      <alignment horizontal="center" vertical="center" readingOrder="1"/>
    </xf>
    <xf numFmtId="0" fontId="107" fillId="55" borderId="0" xfId="0" applyFont="1" applyFill="1" applyBorder="1" applyAlignment="1">
      <alignment horizontal="center" vertical="center"/>
    </xf>
    <xf numFmtId="0" fontId="107" fillId="0" borderId="0" xfId="0" applyFont="1" applyFill="1" applyBorder="1" applyAlignment="1">
      <alignment horizontal="center" vertical="center" wrapText="1"/>
    </xf>
    <xf numFmtId="0" fontId="107" fillId="0" borderId="0" xfId="0" applyFont="1" applyFill="1" applyBorder="1" applyAlignment="1">
      <alignment horizontal="center" vertical="center"/>
    </xf>
    <xf numFmtId="0" fontId="108" fillId="0" borderId="18" xfId="0" applyFont="1" applyBorder="1" applyAlignment="1">
      <alignment horizontal="left" vertical="center"/>
    </xf>
    <xf numFmtId="166" fontId="108" fillId="55" borderId="18" xfId="0" applyNumberFormat="1" applyFont="1" applyFill="1" applyBorder="1" applyAlignment="1">
      <alignment horizontal="left" vertical="center"/>
    </xf>
    <xf numFmtId="9" fontId="108" fillId="0" borderId="18" xfId="0" applyNumberFormat="1" applyFont="1" applyFill="1" applyBorder="1" applyAlignment="1">
      <alignment horizontal="right" vertical="center"/>
    </xf>
    <xf numFmtId="166" fontId="108" fillId="0" borderId="18" xfId="0" applyNumberFormat="1" applyFont="1" applyFill="1" applyBorder="1" applyAlignment="1">
      <alignment horizontal="left" vertical="center"/>
    </xf>
    <xf numFmtId="0" fontId="108" fillId="0" borderId="0" xfId="0" applyFont="1" applyBorder="1" applyAlignment="1">
      <alignment horizontal="left" vertical="center"/>
    </xf>
    <xf numFmtId="166" fontId="108" fillId="55" borderId="0" xfId="0" applyNumberFormat="1" applyFont="1" applyFill="1" applyBorder="1" applyAlignment="1">
      <alignment horizontal="left" vertical="center"/>
    </xf>
    <xf numFmtId="9" fontId="108" fillId="0" borderId="0" xfId="0" applyNumberFormat="1" applyFont="1" applyFill="1" applyBorder="1" applyAlignment="1">
      <alignment horizontal="right" vertical="center"/>
    </xf>
    <xf numFmtId="166" fontId="108" fillId="0" borderId="0" xfId="0" applyNumberFormat="1" applyFont="1" applyFill="1" applyBorder="1" applyAlignment="1">
      <alignment horizontal="left" vertical="center"/>
    </xf>
    <xf numFmtId="0" fontId="100" fillId="0" borderId="0" xfId="0" applyFont="1" applyBorder="1" applyAlignment="1">
      <alignment horizontal="center" vertical="center" wrapText="1" readingOrder="1"/>
    </xf>
    <xf numFmtId="0" fontId="107" fillId="55" borderId="0" xfId="0" applyFont="1" applyFill="1" applyBorder="1" applyAlignment="1">
      <alignment horizontal="center" vertical="center" wrapText="1"/>
    </xf>
    <xf numFmtId="9" fontId="108" fillId="0" borderId="0" xfId="0" applyNumberFormat="1" applyFont="1" applyFill="1" applyBorder="1" applyAlignment="1" quotePrefix="1">
      <alignment horizontal="right" vertical="center"/>
    </xf>
    <xf numFmtId="9" fontId="102" fillId="0" borderId="0" xfId="0" applyNumberFormat="1" applyFont="1" applyFill="1" applyBorder="1" applyAlignment="1" quotePrefix="1">
      <alignment horizontal="right" vertical="center"/>
    </xf>
    <xf numFmtId="0" fontId="108" fillId="0" borderId="17" xfId="0" applyFont="1" applyBorder="1" applyAlignment="1">
      <alignment horizontal="left" vertical="center"/>
    </xf>
    <xf numFmtId="166" fontId="108" fillId="55" borderId="17" xfId="0" applyNumberFormat="1" applyFont="1" applyFill="1" applyBorder="1" applyAlignment="1">
      <alignment horizontal="left" vertical="center"/>
    </xf>
    <xf numFmtId="9" fontId="108" fillId="0" borderId="17" xfId="0" applyNumberFormat="1" applyFont="1" applyFill="1" applyBorder="1" applyAlignment="1">
      <alignment horizontal="right" vertical="center"/>
    </xf>
    <xf numFmtId="166" fontId="108" fillId="0" borderId="17" xfId="0" applyNumberFormat="1" applyFont="1" applyFill="1" applyBorder="1" applyAlignment="1">
      <alignment horizontal="left" vertical="center"/>
    </xf>
    <xf numFmtId="0" fontId="108" fillId="0" borderId="17" xfId="0" applyFont="1" applyBorder="1" applyAlignment="1">
      <alignment horizontal="left" vertical="center" wrapText="1"/>
    </xf>
    <xf numFmtId="166" fontId="89" fillId="55" borderId="0" xfId="0" applyNumberFormat="1" applyFont="1" applyFill="1" applyBorder="1" applyAlignment="1">
      <alignment horizontal="left" vertical="center"/>
    </xf>
    <xf numFmtId="177" fontId="108" fillId="55" borderId="0" xfId="0" applyNumberFormat="1" applyFont="1" applyFill="1" applyBorder="1" applyAlignment="1">
      <alignment horizontal="right" vertical="center"/>
    </xf>
    <xf numFmtId="177" fontId="108" fillId="0" borderId="0" xfId="0" applyNumberFormat="1" applyFont="1" applyFill="1" applyBorder="1" applyAlignment="1">
      <alignment horizontal="right" vertical="center"/>
    </xf>
    <xf numFmtId="177" fontId="108" fillId="55" borderId="18" xfId="0" applyNumberFormat="1" applyFont="1" applyFill="1" applyBorder="1" applyAlignment="1">
      <alignment horizontal="right" vertical="center"/>
    </xf>
    <xf numFmtId="177" fontId="108" fillId="0" borderId="18" xfId="0" applyNumberFormat="1" applyFont="1" applyFill="1" applyBorder="1" applyAlignment="1">
      <alignment horizontal="right" vertical="center"/>
    </xf>
    <xf numFmtId="3" fontId="108" fillId="55" borderId="18" xfId="0" applyNumberFormat="1" applyFont="1" applyFill="1" applyBorder="1" applyAlignment="1">
      <alignment horizontal="right" vertical="center"/>
    </xf>
    <xf numFmtId="3" fontId="108" fillId="0" borderId="18" xfId="0" applyNumberFormat="1" applyFont="1" applyFill="1" applyBorder="1" applyAlignment="1">
      <alignment horizontal="right" vertical="center"/>
    </xf>
    <xf numFmtId="3" fontId="108" fillId="0" borderId="0" xfId="0" applyNumberFormat="1" applyFont="1" applyFill="1" applyBorder="1" applyAlignment="1">
      <alignment horizontal="right" vertical="center"/>
    </xf>
    <xf numFmtId="0" fontId="102" fillId="55" borderId="18" xfId="0" applyFont="1" applyFill="1" applyBorder="1" applyAlignment="1">
      <alignment horizontal="center" vertical="center"/>
    </xf>
    <xf numFmtId="0" fontId="102" fillId="52" borderId="18" xfId="0" applyFont="1" applyFill="1" applyBorder="1" applyAlignment="1">
      <alignment horizontal="center" vertical="center"/>
    </xf>
    <xf numFmtId="166" fontId="108" fillId="0" borderId="19" xfId="0" applyNumberFormat="1" applyFont="1" applyFill="1" applyBorder="1" applyAlignment="1">
      <alignment horizontal="left" vertical="center"/>
    </xf>
    <xf numFmtId="166" fontId="108" fillId="55" borderId="19" xfId="0" applyNumberFormat="1" applyFont="1" applyFill="1" applyBorder="1" applyAlignment="1">
      <alignment horizontal="left" vertical="center"/>
    </xf>
    <xf numFmtId="9" fontId="89" fillId="0" borderId="0" xfId="219" applyFont="1" applyFill="1" applyBorder="1" applyAlignment="1" applyProtection="1">
      <alignment vertical="center"/>
      <protection/>
    </xf>
    <xf numFmtId="9" fontId="108" fillId="0" borderId="18" xfId="219" applyFont="1" applyFill="1" applyBorder="1" applyAlignment="1" applyProtection="1">
      <alignment vertical="center"/>
      <protection/>
    </xf>
    <xf numFmtId="9" fontId="108" fillId="0" borderId="19" xfId="219" applyFont="1" applyFill="1" applyBorder="1" applyAlignment="1" applyProtection="1">
      <alignment vertical="center"/>
      <protection/>
    </xf>
    <xf numFmtId="9" fontId="89" fillId="55" borderId="0" xfId="219" applyFont="1" applyFill="1" applyBorder="1" applyAlignment="1" applyProtection="1">
      <alignment vertical="center"/>
      <protection/>
    </xf>
    <xf numFmtId="9" fontId="108" fillId="55" borderId="18" xfId="219" applyFont="1" applyFill="1" applyBorder="1" applyAlignment="1" applyProtection="1">
      <alignment vertical="center"/>
      <protection/>
    </xf>
    <xf numFmtId="9" fontId="108" fillId="55" borderId="19" xfId="219" applyFont="1" applyFill="1" applyBorder="1" applyAlignment="1" applyProtection="1">
      <alignment vertical="center"/>
      <protection/>
    </xf>
    <xf numFmtId="166" fontId="0" fillId="0" borderId="0" xfId="157" applyNumberFormat="1" applyFont="1" applyFill="1" applyBorder="1" applyAlignment="1" applyProtection="1">
      <alignment vertical="center"/>
      <protection/>
    </xf>
    <xf numFmtId="166" fontId="108" fillId="0" borderId="18" xfId="157" applyNumberFormat="1" applyFont="1" applyFill="1" applyBorder="1" applyAlignment="1" applyProtection="1">
      <alignment vertical="center"/>
      <protection/>
    </xf>
    <xf numFmtId="166" fontId="108" fillId="0" borderId="19" xfId="157" applyNumberFormat="1" applyFont="1" applyFill="1" applyBorder="1" applyAlignment="1" applyProtection="1">
      <alignment vertical="center"/>
      <protection/>
    </xf>
    <xf numFmtId="0" fontId="109" fillId="53" borderId="0" xfId="193" applyFont="1" applyFill="1" applyAlignment="1">
      <alignment vertical="center" wrapText="1"/>
      <protection/>
    </xf>
    <xf numFmtId="0" fontId="100" fillId="0" borderId="0" xfId="159" applyFont="1" applyBorder="1" applyAlignment="1">
      <alignment horizontal="center" vertical="center" readingOrder="1"/>
      <protection/>
    </xf>
    <xf numFmtId="2" fontId="102" fillId="0" borderId="0" xfId="159" applyNumberFormat="1" applyFont="1" applyFill="1" applyBorder="1" applyAlignment="1">
      <alignment horizontal="center" vertical="center"/>
      <protection/>
    </xf>
    <xf numFmtId="179" fontId="58" fillId="0" borderId="0" xfId="159" applyNumberFormat="1" applyFont="1">
      <alignment/>
      <protection/>
    </xf>
    <xf numFmtId="0" fontId="110" fillId="0" borderId="0" xfId="159" applyFont="1">
      <alignment/>
      <protection/>
    </xf>
    <xf numFmtId="166" fontId="89" fillId="0" borderId="0" xfId="0" applyNumberFormat="1" applyFont="1" applyFill="1" applyBorder="1" applyAlignment="1">
      <alignment horizontal="left" vertical="center"/>
    </xf>
    <xf numFmtId="0" fontId="111" fillId="0" borderId="0" xfId="0" applyFont="1" applyAlignment="1">
      <alignment horizontal="left" vertical="center" wrapText="1"/>
    </xf>
    <xf numFmtId="0" fontId="100" fillId="0" borderId="0" xfId="159" applyFont="1" applyBorder="1" applyAlignment="1">
      <alignment horizontal="center" vertical="center" wrapText="1" readingOrder="1"/>
      <protection/>
    </xf>
    <xf numFmtId="0" fontId="89" fillId="0" borderId="0" xfId="0" applyFont="1" applyFill="1" applyBorder="1" applyAlignment="1">
      <alignment horizontal="left" vertical="center" wrapText="1"/>
    </xf>
    <xf numFmtId="9" fontId="102" fillId="0" borderId="0" xfId="218" applyFont="1" applyFill="1" applyBorder="1" applyAlignment="1">
      <alignment horizontal="right" vertical="center"/>
    </xf>
    <xf numFmtId="2" fontId="102" fillId="0" borderId="0" xfId="0" applyNumberFormat="1" applyFont="1" applyFill="1" applyBorder="1" applyAlignment="1">
      <alignment horizontal="center" vertical="center"/>
    </xf>
    <xf numFmtId="0" fontId="102" fillId="55" borderId="0" xfId="0" applyFont="1" applyFill="1" applyBorder="1" applyAlignment="1">
      <alignment horizontal="center" vertical="center"/>
    </xf>
    <xf numFmtId="0" fontId="102" fillId="0" borderId="0" xfId="0" applyFont="1" applyFill="1" applyBorder="1" applyAlignment="1">
      <alignment horizontal="center" vertical="center"/>
    </xf>
    <xf numFmtId="0" fontId="102" fillId="55" borderId="20" xfId="0" applyFont="1" applyFill="1" applyBorder="1" applyAlignment="1">
      <alignment horizontal="center" vertical="center"/>
    </xf>
    <xf numFmtId="2" fontId="102" fillId="0" borderId="20" xfId="0" applyNumberFormat="1" applyFont="1" applyFill="1" applyBorder="1" applyAlignment="1">
      <alignment horizontal="center" vertical="center"/>
    </xf>
    <xf numFmtId="0" fontId="102" fillId="55" borderId="20" xfId="0" applyFont="1" applyFill="1" applyBorder="1" applyAlignment="1">
      <alignment horizontal="right" vertical="center"/>
    </xf>
    <xf numFmtId="0" fontId="102" fillId="0" borderId="20" xfId="0" applyFont="1" applyFill="1" applyBorder="1" applyAlignment="1">
      <alignment horizontal="right" vertical="center"/>
    </xf>
    <xf numFmtId="0" fontId="102" fillId="0" borderId="20" xfId="0" applyFont="1" applyFill="1" applyBorder="1" applyAlignment="1">
      <alignment horizontal="center" vertical="center"/>
    </xf>
    <xf numFmtId="166" fontId="108" fillId="52" borderId="0" xfId="0" applyNumberFormat="1" applyFont="1" applyFill="1" applyBorder="1" applyAlignment="1">
      <alignment horizontal="left" vertical="center"/>
    </xf>
    <xf numFmtId="0" fontId="102" fillId="52" borderId="0" xfId="0" applyFont="1" applyFill="1" applyBorder="1" applyAlignment="1">
      <alignment horizontal="center" vertical="center"/>
    </xf>
    <xf numFmtId="166" fontId="102" fillId="55" borderId="0" xfId="159" applyNumberFormat="1" applyFont="1" applyFill="1" applyBorder="1" applyAlignment="1">
      <alignment horizontal="left" vertical="center"/>
      <protection/>
    </xf>
    <xf numFmtId="166" fontId="102" fillId="0" borderId="0" xfId="159" applyNumberFormat="1" applyFont="1" applyFill="1" applyBorder="1" applyAlignment="1">
      <alignment horizontal="left" vertical="center"/>
      <protection/>
    </xf>
    <xf numFmtId="2" fontId="102" fillId="0" borderId="20" xfId="159" applyNumberFormat="1" applyFont="1" applyFill="1" applyBorder="1" applyAlignment="1">
      <alignment horizontal="center" vertical="center"/>
      <protection/>
    </xf>
    <xf numFmtId="0" fontId="102" fillId="0" borderId="20" xfId="159" applyFont="1" applyFill="1" applyBorder="1" applyAlignment="1">
      <alignment horizontal="center" vertical="center" wrapText="1"/>
      <protection/>
    </xf>
    <xf numFmtId="0" fontId="102" fillId="0" borderId="20" xfId="159" applyFont="1" applyFill="1" applyBorder="1" applyAlignment="1">
      <alignment horizontal="center" vertical="center"/>
      <protection/>
    </xf>
    <xf numFmtId="3" fontId="102" fillId="55" borderId="20" xfId="159" applyNumberFormat="1" applyFont="1" applyFill="1" applyBorder="1" applyAlignment="1">
      <alignment horizontal="center" vertical="center" wrapText="1"/>
      <protection/>
    </xf>
    <xf numFmtId="0" fontId="108" fillId="0" borderId="20" xfId="0" applyFont="1" applyFill="1" applyBorder="1" applyAlignment="1">
      <alignment horizontal="center" vertical="center"/>
    </xf>
    <xf numFmtId="0" fontId="107" fillId="0" borderId="0" xfId="159" applyFont="1" applyFill="1" applyBorder="1" applyAlignment="1">
      <alignment horizontal="center" vertical="center"/>
      <protection/>
    </xf>
    <xf numFmtId="0" fontId="102" fillId="0" borderId="0" xfId="159" applyFont="1" applyFill="1" applyBorder="1" applyAlignment="1">
      <alignment horizontal="center" vertical="center"/>
      <protection/>
    </xf>
    <xf numFmtId="9" fontId="102" fillId="0" borderId="0" xfId="219" applyFont="1" applyFill="1" applyBorder="1" applyAlignment="1">
      <alignment horizontal="right" vertical="center"/>
    </xf>
    <xf numFmtId="0" fontId="107" fillId="52" borderId="0" xfId="0" applyFont="1" applyFill="1" applyBorder="1" applyAlignment="1">
      <alignment horizontal="center" vertical="center" wrapText="1"/>
    </xf>
    <xf numFmtId="0" fontId="102" fillId="52" borderId="20" xfId="0" applyFont="1" applyFill="1" applyBorder="1" applyAlignment="1">
      <alignment horizontal="right" vertical="center"/>
    </xf>
    <xf numFmtId="0" fontId="102" fillId="52" borderId="20" xfId="0" applyFont="1" applyFill="1" applyBorder="1" applyAlignment="1">
      <alignment horizontal="center" vertical="center"/>
    </xf>
    <xf numFmtId="166" fontId="102" fillId="52" borderId="0" xfId="0" applyNumberFormat="1" applyFont="1" applyFill="1" applyBorder="1" applyAlignment="1">
      <alignment horizontal="left" vertical="center"/>
    </xf>
    <xf numFmtId="166" fontId="102" fillId="52" borderId="17" xfId="0" applyNumberFormat="1" applyFont="1" applyFill="1" applyBorder="1" applyAlignment="1">
      <alignment horizontal="left" vertical="center"/>
    </xf>
    <xf numFmtId="166" fontId="102" fillId="52" borderId="18" xfId="0" applyNumberFormat="1" applyFont="1" applyFill="1" applyBorder="1" applyAlignment="1">
      <alignment horizontal="left" vertical="center"/>
    </xf>
    <xf numFmtId="166" fontId="102" fillId="52" borderId="0" xfId="0" applyNumberFormat="1" applyFont="1" applyFill="1" applyBorder="1" applyAlignment="1">
      <alignment horizontal="right" vertical="center"/>
    </xf>
    <xf numFmtId="166" fontId="108" fillId="52" borderId="18" xfId="0" applyNumberFormat="1" applyFont="1" applyFill="1" applyBorder="1" applyAlignment="1">
      <alignment horizontal="left" vertical="center"/>
    </xf>
    <xf numFmtId="3" fontId="102" fillId="0" borderId="20" xfId="159" applyNumberFormat="1" applyFont="1" applyFill="1" applyBorder="1" applyAlignment="1">
      <alignment horizontal="center" vertical="center" wrapText="1"/>
      <protection/>
    </xf>
    <xf numFmtId="0" fontId="102" fillId="0" borderId="21" xfId="159" applyFont="1" applyFill="1" applyBorder="1" applyAlignment="1">
      <alignment horizontal="center" vertical="center" wrapText="1"/>
      <protection/>
    </xf>
    <xf numFmtId="166" fontId="102" fillId="0" borderId="22" xfId="159" applyNumberFormat="1" applyFont="1" applyFill="1" applyBorder="1" applyAlignment="1">
      <alignment horizontal="left" vertical="center"/>
      <protection/>
    </xf>
    <xf numFmtId="166" fontId="58" fillId="0" borderId="0" xfId="0" applyNumberFormat="1" applyFont="1" applyFill="1" applyAlignment="1">
      <alignment/>
    </xf>
    <xf numFmtId="0" fontId="58" fillId="0" borderId="0" xfId="0" applyFont="1" applyFill="1" applyAlignment="1">
      <alignment/>
    </xf>
    <xf numFmtId="0" fontId="98" fillId="0" borderId="0" xfId="0" applyFont="1" applyAlignment="1">
      <alignment/>
    </xf>
    <xf numFmtId="166" fontId="110" fillId="0" borderId="0" xfId="0" applyNumberFormat="1" applyFont="1" applyAlignment="1">
      <alignment/>
    </xf>
    <xf numFmtId="0" fontId="112" fillId="0" borderId="0" xfId="0" applyFont="1" applyAlignment="1">
      <alignment/>
    </xf>
    <xf numFmtId="0" fontId="105" fillId="0" borderId="0" xfId="0" applyFont="1" applyBorder="1" applyAlignment="1">
      <alignment horizontal="left" wrapText="1"/>
    </xf>
    <xf numFmtId="166" fontId="0" fillId="0" borderId="0" xfId="157" applyNumberFormat="1" applyFont="1" applyFill="1" applyBorder="1" applyAlignment="1" applyProtection="1">
      <alignment horizontal="right" vertical="center"/>
      <protection/>
    </xf>
    <xf numFmtId="9" fontId="89" fillId="0" borderId="0" xfId="219" applyFont="1" applyFill="1" applyBorder="1" applyAlignment="1" applyProtection="1">
      <alignment horizontal="right" vertical="center"/>
      <protection/>
    </xf>
    <xf numFmtId="0" fontId="107" fillId="0" borderId="0" xfId="159" applyFont="1" applyFill="1" applyBorder="1" applyAlignment="1">
      <alignment horizontal="center" vertical="center"/>
      <protection/>
    </xf>
    <xf numFmtId="0" fontId="102" fillId="0" borderId="0" xfId="159" applyFont="1" applyFill="1" applyBorder="1" applyAlignment="1">
      <alignment horizontal="center" vertical="center"/>
      <protection/>
    </xf>
    <xf numFmtId="0" fontId="0" fillId="0" borderId="0" xfId="0" applyFont="1" applyFill="1" applyAlignment="1">
      <alignment horizontal="left" vertical="center"/>
    </xf>
    <xf numFmtId="166" fontId="102" fillId="56" borderId="0" xfId="0" applyNumberFormat="1" applyFont="1" applyFill="1" applyBorder="1" applyAlignment="1">
      <alignment horizontal="left" vertical="center"/>
    </xf>
    <xf numFmtId="166" fontId="108" fillId="56" borderId="18" xfId="0" applyNumberFormat="1" applyFont="1" applyFill="1" applyBorder="1" applyAlignment="1">
      <alignment horizontal="left" vertical="center"/>
    </xf>
    <xf numFmtId="166" fontId="108" fillId="56" borderId="19" xfId="0" applyNumberFormat="1" applyFont="1" applyFill="1" applyBorder="1" applyAlignment="1">
      <alignment horizontal="left" vertical="center"/>
    </xf>
    <xf numFmtId="177" fontId="102" fillId="8" borderId="0" xfId="0" applyNumberFormat="1" applyFont="1" applyFill="1" applyBorder="1" applyAlignment="1">
      <alignment horizontal="right" vertical="center"/>
    </xf>
    <xf numFmtId="1" fontId="108" fillId="0" borderId="17" xfId="0" applyNumberFormat="1" applyFont="1" applyFill="1" applyBorder="1" applyAlignment="1">
      <alignment horizontal="right" vertical="center"/>
    </xf>
    <xf numFmtId="9" fontId="0" fillId="0" borderId="0" xfId="0" applyNumberFormat="1" applyFont="1" applyFill="1" applyBorder="1" applyAlignment="1">
      <alignment horizontal="right" vertical="center"/>
    </xf>
    <xf numFmtId="0" fontId="107" fillId="0" borderId="0" xfId="159" applyFont="1" applyFill="1" applyBorder="1" applyAlignment="1">
      <alignment horizontal="center" vertical="center"/>
      <protection/>
    </xf>
    <xf numFmtId="0" fontId="102" fillId="0" borderId="0" xfId="159" applyFont="1" applyFill="1" applyBorder="1" applyAlignment="1">
      <alignment horizontal="center" vertical="center"/>
      <protection/>
    </xf>
    <xf numFmtId="0" fontId="105" fillId="0" borderId="0" xfId="0" applyFont="1" applyFill="1" applyBorder="1" applyAlignment="1">
      <alignment horizontal="left" vertical="center" wrapText="1"/>
    </xf>
    <xf numFmtId="0" fontId="113" fillId="53" borderId="0" xfId="193" applyFont="1" applyFill="1" applyAlignment="1">
      <alignment vertical="center" wrapText="1"/>
      <protection/>
    </xf>
    <xf numFmtId="0" fontId="0" fillId="0" borderId="0" xfId="0" applyFont="1" applyAlignment="1">
      <alignment/>
    </xf>
    <xf numFmtId="0" fontId="0" fillId="54" borderId="16" xfId="193" applyFont="1" applyFill="1" applyBorder="1" applyAlignment="1">
      <alignment vertical="center"/>
      <protection/>
    </xf>
    <xf numFmtId="0" fontId="38" fillId="0" borderId="0" xfId="0" applyFont="1" applyAlignment="1">
      <alignment/>
    </xf>
    <xf numFmtId="166" fontId="0" fillId="0" borderId="0" xfId="0" applyNumberFormat="1" applyFont="1" applyAlignment="1">
      <alignment/>
    </xf>
    <xf numFmtId="166" fontId="0" fillId="0" borderId="15" xfId="157" applyNumberFormat="1" applyFont="1" applyFill="1" applyBorder="1" applyAlignment="1" applyProtection="1">
      <alignment vertical="center"/>
      <protection/>
    </xf>
    <xf numFmtId="179" fontId="0" fillId="0" borderId="0" xfId="0" applyNumberFormat="1" applyFont="1" applyAlignment="1">
      <alignment/>
    </xf>
    <xf numFmtId="0" fontId="0" fillId="55" borderId="0" xfId="0" applyFont="1" applyFill="1" applyAlignment="1">
      <alignment/>
    </xf>
    <xf numFmtId="3" fontId="0" fillId="55" borderId="0" xfId="0" applyNumberFormat="1" applyFont="1" applyFill="1" applyAlignment="1">
      <alignment/>
    </xf>
    <xf numFmtId="0" fontId="105" fillId="0" borderId="0" xfId="0" applyFont="1" applyFill="1" applyBorder="1" applyAlignment="1">
      <alignment horizontal="left" vertical="center"/>
    </xf>
    <xf numFmtId="177" fontId="105" fillId="8" borderId="0" xfId="0" applyNumberFormat="1" applyFont="1" applyFill="1" applyBorder="1" applyAlignment="1">
      <alignment horizontal="left" vertical="center"/>
    </xf>
    <xf numFmtId="9" fontId="108" fillId="52" borderId="0" xfId="218" applyFont="1" applyFill="1" applyBorder="1" applyAlignment="1">
      <alignment horizontal="right" vertical="center"/>
    </xf>
    <xf numFmtId="177" fontId="89" fillId="55" borderId="0" xfId="0" applyNumberFormat="1" applyFont="1" applyFill="1" applyBorder="1" applyAlignment="1">
      <alignment horizontal="right" vertical="center"/>
    </xf>
    <xf numFmtId="167" fontId="89" fillId="55" borderId="0" xfId="0" applyNumberFormat="1" applyFont="1" applyFill="1" applyBorder="1" applyAlignment="1">
      <alignment horizontal="left" vertical="center"/>
    </xf>
    <xf numFmtId="167" fontId="89" fillId="0" borderId="0" xfId="0" applyNumberFormat="1" applyFont="1" applyFill="1" applyBorder="1" applyAlignment="1">
      <alignment horizontal="left" vertical="center"/>
    </xf>
    <xf numFmtId="167" fontId="89" fillId="8" borderId="0" xfId="0" applyNumberFormat="1" applyFont="1" applyFill="1" applyBorder="1" applyAlignment="1">
      <alignment horizontal="left" vertical="center"/>
    </xf>
    <xf numFmtId="0" fontId="58" fillId="0" borderId="0" xfId="193" applyFont="1" applyFill="1" applyBorder="1" applyAlignment="1">
      <alignment horizontal="center" vertical="center"/>
      <protection/>
    </xf>
    <xf numFmtId="0" fontId="107" fillId="0" borderId="0" xfId="159" applyFont="1" applyFill="1" applyBorder="1" applyAlignment="1">
      <alignment horizontal="center" vertical="center"/>
      <protection/>
    </xf>
    <xf numFmtId="0" fontId="102" fillId="0" borderId="0" xfId="159" applyFont="1" applyFill="1" applyBorder="1" applyAlignment="1">
      <alignment horizontal="center" vertical="center"/>
      <protection/>
    </xf>
    <xf numFmtId="0" fontId="0" fillId="0" borderId="0" xfId="159" applyFont="1" applyAlignment="1">
      <alignment horizontal="left" wrapText="1"/>
      <protection/>
    </xf>
  </cellXfs>
  <cellStyles count="293">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xfId="78"/>
    <cellStyle name="Dobre 2"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xfId="124"/>
    <cellStyle name="Neutralne 2"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umjed" xfId="194"/>
    <cellStyle name="Obliczenia" xfId="195"/>
    <cellStyle name="Obliczenia 2" xfId="196"/>
    <cellStyle name="Followed Hyperlink" xfId="197"/>
    <cellStyle name="ok" xfId="198"/>
    <cellStyle name="Option" xfId="199"/>
    <cellStyle name="Percent [2]" xfId="200"/>
    <cellStyle name="Percent 10" xfId="201"/>
    <cellStyle name="Percent 11" xfId="202"/>
    <cellStyle name="Percent 2" xfId="203"/>
    <cellStyle name="Percent 3" xfId="204"/>
    <cellStyle name="Percent 4" xfId="205"/>
    <cellStyle name="Percent 5" xfId="206"/>
    <cellStyle name="Percent 6" xfId="207"/>
    <cellStyle name="Percent 7" xfId="208"/>
    <cellStyle name="Percent 8" xfId="209"/>
    <cellStyle name="Percent 9" xfId="210"/>
    <cellStyle name="PLN_2_miejsca_po_przecinku" xfId="211"/>
    <cellStyle name="Podtytul" xfId="212"/>
    <cellStyle name="pole" xfId="213"/>
    <cellStyle name="pole1" xfId="214"/>
    <cellStyle name="pole2" xfId="215"/>
    <cellStyle name="Price" xfId="216"/>
    <cellStyle name="Price 2" xfId="217"/>
    <cellStyle name="Percent" xfId="218"/>
    <cellStyle name="Procentowy 2" xfId="219"/>
    <cellStyle name="Procentowy 2 2" xfId="220"/>
    <cellStyle name="Procentowy 2 3" xfId="221"/>
    <cellStyle name="Procentowy 2 4" xfId="222"/>
    <cellStyle name="Procentowy 2 5" xfId="223"/>
    <cellStyle name="Procentowy 3" xfId="224"/>
    <cellStyle name="Procentowy 4" xfId="225"/>
    <cellStyle name="Procentowy 5" xfId="226"/>
    <cellStyle name="SAPBEXaggData" xfId="227"/>
    <cellStyle name="SAPBEXaggDataEmph" xfId="228"/>
    <cellStyle name="SAPBEXaggItem" xfId="229"/>
    <cellStyle name="SAPBEXaggItemX" xfId="230"/>
    <cellStyle name="SAPBEXchaText" xfId="231"/>
    <cellStyle name="SAPBEXexcBad7" xfId="232"/>
    <cellStyle name="SAPBEXexcBad8" xfId="233"/>
    <cellStyle name="SAPBEXexcBad9" xfId="234"/>
    <cellStyle name="SAPBEXexcCritical4" xfId="235"/>
    <cellStyle name="SAPBEXexcCritical5" xfId="236"/>
    <cellStyle name="SAPBEXexcCritical6" xfId="237"/>
    <cellStyle name="SAPBEXexcGood1" xfId="238"/>
    <cellStyle name="SAPBEXexcGood2" xfId="239"/>
    <cellStyle name="SAPBEXexcGood3" xfId="240"/>
    <cellStyle name="SAPBEXfilterDrill" xfId="241"/>
    <cellStyle name="SAPBEXfilterItem" xfId="242"/>
    <cellStyle name="SAPBEXfilterText" xfId="243"/>
    <cellStyle name="SAPBEXformats" xfId="244"/>
    <cellStyle name="SAPBEXheaderItem" xfId="245"/>
    <cellStyle name="SAPBEXheaderText" xfId="246"/>
    <cellStyle name="SAPBEXHLevel0" xfId="247"/>
    <cellStyle name="SAPBEXHLevel0X" xfId="248"/>
    <cellStyle name="SAPBEXHLevel1" xfId="249"/>
    <cellStyle name="SAPBEXHLevel1X" xfId="250"/>
    <cellStyle name="SAPBEXHLevel2" xfId="251"/>
    <cellStyle name="SAPBEXHLevel2X" xfId="252"/>
    <cellStyle name="SAPBEXHLevel3" xfId="253"/>
    <cellStyle name="SAPBEXHLevel3X" xfId="254"/>
    <cellStyle name="SAPBEXinputData" xfId="255"/>
    <cellStyle name="SAPBEXresData" xfId="256"/>
    <cellStyle name="SAPBEXresDataEmph" xfId="257"/>
    <cellStyle name="SAPBEXresItem" xfId="258"/>
    <cellStyle name="SAPBEXresItemX" xfId="259"/>
    <cellStyle name="SAPBEXstdData" xfId="260"/>
    <cellStyle name="SAPBEXstdDataEmph" xfId="261"/>
    <cellStyle name="SAPBEXstdItem" xfId="262"/>
    <cellStyle name="SAPBEXstdItemX" xfId="263"/>
    <cellStyle name="SAPBEXtitle" xfId="264"/>
    <cellStyle name="SAPBEXundefined" xfId="265"/>
    <cellStyle name="subhead" xfId="266"/>
    <cellStyle name="Suma" xfId="267"/>
    <cellStyle name="Suma 2" xfId="268"/>
    <cellStyle name="Suma 3" xfId="269"/>
    <cellStyle name="Suma 4" xfId="270"/>
    <cellStyle name="Suma 5" xfId="271"/>
    <cellStyle name="suma1" xfId="272"/>
    <cellStyle name="suma2" xfId="273"/>
    <cellStyle name="Tabela_nr" xfId="274"/>
    <cellStyle name="ţ_x001D_đÇ%Uý—&amp;Hýx_x0001_‚Đ_x0012__x0013__x0007__x0001__x0001_" xfId="275"/>
    <cellStyle name="Tekst objaśnienia" xfId="276"/>
    <cellStyle name="Tekst objaśnienia 2" xfId="277"/>
    <cellStyle name="Tekst ostrzeżenia" xfId="278"/>
    <cellStyle name="Tekst ostrzeżenia 2" xfId="279"/>
    <cellStyle name="Total" xfId="280"/>
    <cellStyle name="Tytul" xfId="281"/>
    <cellStyle name="Tytul 2" xfId="282"/>
    <cellStyle name="Tytul 2 2" xfId="283"/>
    <cellStyle name="Tytul 2_Zeszyt1" xfId="284"/>
    <cellStyle name="Tytul 3" xfId="285"/>
    <cellStyle name="Tytul_DoPktXX-XXI_ZTabeli34" xfId="286"/>
    <cellStyle name="Tytuł" xfId="287"/>
    <cellStyle name="Uwaga" xfId="288"/>
    <cellStyle name="Uwaga 2" xfId="289"/>
    <cellStyle name="Valuta - Style2" xfId="290"/>
    <cellStyle name="Valuta (0)" xfId="291"/>
    <cellStyle name="Valuta (0) 2" xfId="292"/>
    <cellStyle name="VEtykieta" xfId="293"/>
    <cellStyle name="VEtykieta 2" xfId="294"/>
    <cellStyle name="VEtykieta 3" xfId="295"/>
    <cellStyle name="VTotal" xfId="296"/>
    <cellStyle name="VTotal 2" xfId="297"/>
    <cellStyle name="Currency" xfId="298"/>
    <cellStyle name="Currency [0]" xfId="299"/>
    <cellStyle name="Walutowy 2" xfId="300"/>
    <cellStyle name="year" xfId="301"/>
    <cellStyle name="Złe" xfId="302"/>
    <cellStyle name="Złe 2" xfId="303"/>
    <cellStyle name="一般_PLDT" xfId="304"/>
  </cellStyles>
  <dxfs count="9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152400</xdr:colOff>
      <xdr:row>10</xdr:row>
      <xdr:rowOff>247650</xdr:rowOff>
    </xdr:to>
    <xdr:pic>
      <xdr:nvPicPr>
        <xdr:cNvPr id="1"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2" name="Obraz 8"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3" name="Obraz 9"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4"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5" name="Obraz 11"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6" name="Obraz 12"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7" name="Obraz 13"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8" name="Obraz 14"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9" name="Obraz 15"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0" name="Obraz 16"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11" name="Obraz 17"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12" name="Obraz 18"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3" name="Obraz 19"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152400</xdr:colOff>
      <xdr:row>22</xdr:row>
      <xdr:rowOff>247650</xdr:rowOff>
    </xdr:to>
    <xdr:pic>
      <xdr:nvPicPr>
        <xdr:cNvPr id="14" name="Obraz 20" descr="*"/>
        <xdr:cNvPicPr preferRelativeResize="1">
          <a:picLocks noChangeAspect="1"/>
        </xdr:cNvPicPr>
      </xdr:nvPicPr>
      <xdr:blipFill>
        <a:blip r:embed="rId1"/>
        <a:stretch>
          <a:fillRect/>
        </a:stretch>
      </xdr:blipFill>
      <xdr:spPr>
        <a:xfrm>
          <a:off x="76200" y="6734175"/>
          <a:ext cx="152400"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152400</xdr:colOff>
      <xdr:row>23</xdr:row>
      <xdr:rowOff>247650</xdr:rowOff>
    </xdr:to>
    <xdr:pic>
      <xdr:nvPicPr>
        <xdr:cNvPr id="15" name="Obraz 21" descr="*"/>
        <xdr:cNvPicPr preferRelativeResize="1">
          <a:picLocks noChangeAspect="1"/>
        </xdr:cNvPicPr>
      </xdr:nvPicPr>
      <xdr:blipFill>
        <a:blip r:embed="rId1"/>
        <a:stretch>
          <a:fillRect/>
        </a:stretch>
      </xdr:blipFill>
      <xdr:spPr>
        <a:xfrm>
          <a:off x="76200" y="7029450"/>
          <a:ext cx="152400"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16" name="Obraz 10"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17" name="Obraz 13"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152400</xdr:colOff>
      <xdr:row>25</xdr:row>
      <xdr:rowOff>247650</xdr:rowOff>
    </xdr:to>
    <xdr:pic>
      <xdr:nvPicPr>
        <xdr:cNvPr id="18" name="Obraz 13" descr="*"/>
        <xdr:cNvPicPr preferRelativeResize="1">
          <a:picLocks noChangeAspect="1"/>
        </xdr:cNvPicPr>
      </xdr:nvPicPr>
      <xdr:blipFill>
        <a:blip r:embed="rId1"/>
        <a:stretch>
          <a:fillRect/>
        </a:stretch>
      </xdr:blipFill>
      <xdr:spPr>
        <a:xfrm>
          <a:off x="76200" y="7620000"/>
          <a:ext cx="152400"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152400</xdr:colOff>
      <xdr:row>24</xdr:row>
      <xdr:rowOff>247650</xdr:rowOff>
    </xdr:to>
    <xdr:pic>
      <xdr:nvPicPr>
        <xdr:cNvPr id="19" name="Obraz 12" descr="*"/>
        <xdr:cNvPicPr preferRelativeResize="1">
          <a:picLocks noChangeAspect="1"/>
        </xdr:cNvPicPr>
      </xdr:nvPicPr>
      <xdr:blipFill>
        <a:blip r:embed="rId1"/>
        <a:stretch>
          <a:fillRect/>
        </a:stretch>
      </xdr:blipFill>
      <xdr:spPr>
        <a:xfrm>
          <a:off x="76200" y="7324725"/>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20" name="Obraz 14"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21" name="Obraz 14"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0</xdr:col>
      <xdr:colOff>0</xdr:colOff>
      <xdr:row>2</xdr:row>
      <xdr:rowOff>266700</xdr:rowOff>
    </xdr:from>
    <xdr:to>
      <xdr:col>1</xdr:col>
      <xdr:colOff>5972175</xdr:colOff>
      <xdr:row>8</xdr:row>
      <xdr:rowOff>0</xdr:rowOff>
    </xdr:to>
    <xdr:pic>
      <xdr:nvPicPr>
        <xdr:cNvPr id="22" name="Obraz 23"/>
        <xdr:cNvPicPr preferRelativeResize="1">
          <a:picLocks noChangeAspect="0"/>
        </xdr:cNvPicPr>
      </xdr:nvPicPr>
      <xdr:blipFill>
        <a:blip r:embed="rId2"/>
        <a:stretch>
          <a:fillRect/>
        </a:stretch>
      </xdr:blipFill>
      <xdr:spPr>
        <a:xfrm>
          <a:off x="0" y="628650"/>
          <a:ext cx="6048375"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A1D64"/>
  </sheetPr>
  <dimension ref="B2:F84"/>
  <sheetViews>
    <sheetView showGridLines="0" tabSelected="1" zoomScale="90" zoomScaleNormal="90" zoomScaleSheetLayoutView="80" workbookViewId="0" topLeftCell="A1">
      <selection activeCell="A1" sqref="A1"/>
    </sheetView>
  </sheetViews>
  <sheetFormatPr defaultColWidth="9.140625" defaultRowHeight="12.75"/>
  <cols>
    <col min="1" max="1" width="1.1484375" style="1" customWidth="1"/>
    <col min="2" max="2" width="98.421875" style="1" customWidth="1"/>
    <col min="3" max="4" width="19.7109375" style="23" customWidth="1"/>
    <col min="5" max="5" width="15.00390625" style="24" bestFit="1" customWidth="1"/>
    <col min="6" max="6" width="16.28125" style="24" bestFit="1" customWidth="1"/>
    <col min="7" max="16384" width="9.140625" style="1" customWidth="1"/>
  </cols>
  <sheetData>
    <row r="2" spans="2:5" ht="15.75" customHeight="1">
      <c r="B2" s="39"/>
      <c r="C2" s="40"/>
      <c r="E2" s="1"/>
    </row>
    <row r="3" spans="2:6" ht="23.25">
      <c r="B3" s="38"/>
      <c r="C3" s="4"/>
      <c r="D3" s="4"/>
      <c r="E3" s="1"/>
      <c r="F3" s="1"/>
    </row>
    <row r="4" spans="2:6" ht="23.25">
      <c r="B4" s="38"/>
      <c r="C4" s="4"/>
      <c r="D4" s="4"/>
      <c r="E4" s="1"/>
      <c r="F4" s="1"/>
    </row>
    <row r="5" spans="2:6" ht="23.25">
      <c r="B5" s="38"/>
      <c r="C5" s="4"/>
      <c r="D5" s="4"/>
      <c r="E5" s="1"/>
      <c r="F5" s="1"/>
    </row>
    <row r="6" spans="2:6" ht="23.25">
      <c r="B6" s="38"/>
      <c r="C6" s="4"/>
      <c r="D6" s="4"/>
      <c r="E6" s="1"/>
      <c r="F6" s="1"/>
    </row>
    <row r="7" spans="2:6" ht="23.25">
      <c r="B7" s="38"/>
      <c r="C7" s="4"/>
      <c r="D7" s="4"/>
      <c r="E7" s="1"/>
      <c r="F7" s="1"/>
    </row>
    <row r="8" spans="2:6" ht="23.25">
      <c r="B8" s="38"/>
      <c r="C8" s="4"/>
      <c r="D8" s="4"/>
      <c r="E8" s="1"/>
      <c r="F8" s="1"/>
    </row>
    <row r="9" spans="2:6" ht="23.25">
      <c r="B9" s="38"/>
      <c r="C9" s="4"/>
      <c r="D9" s="4"/>
      <c r="E9" s="1"/>
      <c r="F9" s="1"/>
    </row>
    <row r="10" spans="2:6" ht="60">
      <c r="B10" s="127" t="s">
        <v>281</v>
      </c>
      <c r="C10" s="4"/>
      <c r="D10" s="4"/>
      <c r="E10" s="1"/>
      <c r="F10" s="1"/>
    </row>
    <row r="11" spans="2:6" ht="23.25">
      <c r="B11" s="38" t="s">
        <v>42</v>
      </c>
      <c r="C11" s="4"/>
      <c r="D11" s="4"/>
      <c r="E11" s="1"/>
      <c r="F11" s="1"/>
    </row>
    <row r="12" spans="2:6" ht="23.25">
      <c r="B12" s="38" t="s">
        <v>64</v>
      </c>
      <c r="C12" s="4"/>
      <c r="D12" s="4"/>
      <c r="E12" s="1"/>
      <c r="F12" s="1"/>
    </row>
    <row r="13" spans="2:6" ht="23.25">
      <c r="B13" s="38" t="s">
        <v>97</v>
      </c>
      <c r="C13" s="4"/>
      <c r="D13" s="4"/>
      <c r="E13" s="1"/>
      <c r="F13" s="1"/>
    </row>
    <row r="14" spans="2:6" ht="23.25">
      <c r="B14" s="38" t="s">
        <v>142</v>
      </c>
      <c r="C14" s="4"/>
      <c r="D14" s="4"/>
      <c r="E14" s="1"/>
      <c r="F14" s="1"/>
    </row>
    <row r="15" spans="2:6" ht="23.25">
      <c r="B15" s="38" t="s">
        <v>144</v>
      </c>
      <c r="C15" s="4"/>
      <c r="D15" s="4"/>
      <c r="E15" s="1"/>
      <c r="F15" s="1"/>
    </row>
    <row r="16" spans="2:6" ht="23.25">
      <c r="B16" s="38" t="s">
        <v>161</v>
      </c>
      <c r="C16" s="4"/>
      <c r="D16" s="4"/>
      <c r="E16" s="1"/>
      <c r="F16" s="1"/>
    </row>
    <row r="17" spans="2:6" ht="23.25">
      <c r="B17" s="38" t="s">
        <v>294</v>
      </c>
      <c r="C17" s="4"/>
      <c r="D17" s="4"/>
      <c r="E17" s="1"/>
      <c r="F17" s="1"/>
    </row>
    <row r="18" spans="2:6" ht="23.25">
      <c r="B18" s="38" t="s">
        <v>295</v>
      </c>
      <c r="C18" s="4"/>
      <c r="D18" s="4"/>
      <c r="E18" s="1"/>
      <c r="F18" s="1"/>
    </row>
    <row r="19" spans="2:6" ht="23.25">
      <c r="B19" s="38" t="s">
        <v>258</v>
      </c>
      <c r="C19" s="4"/>
      <c r="D19" s="4"/>
      <c r="E19" s="1"/>
      <c r="F19" s="1"/>
    </row>
    <row r="20" spans="2:6" ht="23.25">
      <c r="B20" s="38" t="s">
        <v>240</v>
      </c>
      <c r="C20" s="4"/>
      <c r="D20" s="4"/>
      <c r="E20" s="1"/>
      <c r="F20" s="1"/>
    </row>
    <row r="21" spans="2:6" ht="23.25">
      <c r="B21" s="38" t="s">
        <v>242</v>
      </c>
      <c r="C21" s="4"/>
      <c r="D21" s="4"/>
      <c r="E21" s="1"/>
      <c r="F21" s="1"/>
    </row>
    <row r="22" spans="2:6" ht="23.25">
      <c r="B22" s="38" t="s">
        <v>219</v>
      </c>
      <c r="C22" s="4"/>
      <c r="D22" s="4"/>
      <c r="E22" s="1"/>
      <c r="F22" s="1"/>
    </row>
    <row r="23" spans="2:6" ht="23.25">
      <c r="B23" s="38" t="s">
        <v>205</v>
      </c>
      <c r="C23" s="4"/>
      <c r="D23" s="4"/>
      <c r="E23" s="1"/>
      <c r="F23" s="1"/>
    </row>
    <row r="24" spans="2:6" ht="23.25">
      <c r="B24" s="38" t="s">
        <v>249</v>
      </c>
      <c r="C24" s="4"/>
      <c r="D24" s="4"/>
      <c r="E24" s="1"/>
      <c r="F24" s="1"/>
    </row>
    <row r="25" spans="2:6" ht="23.25" customHeight="1">
      <c r="B25" s="38" t="s">
        <v>241</v>
      </c>
      <c r="C25" s="4"/>
      <c r="D25" s="4"/>
      <c r="E25" s="1"/>
      <c r="F25" s="1"/>
    </row>
    <row r="26" spans="2:6" ht="23.25">
      <c r="B26" s="38" t="s">
        <v>248</v>
      </c>
      <c r="C26" s="4"/>
      <c r="D26" s="4"/>
      <c r="E26" s="1"/>
      <c r="F26" s="1"/>
    </row>
    <row r="27" spans="2:6" ht="23.25">
      <c r="B27" s="38"/>
      <c r="C27" s="4"/>
      <c r="D27" s="4"/>
      <c r="E27" s="1"/>
      <c r="F27" s="1"/>
    </row>
    <row r="28" spans="2:6" ht="25.5">
      <c r="B28" s="129" t="s">
        <v>280</v>
      </c>
      <c r="C28" s="4"/>
      <c r="D28" s="4"/>
      <c r="E28" s="1"/>
      <c r="F28" s="1"/>
    </row>
    <row r="29" spans="2:6" ht="12.75" customHeight="1">
      <c r="B29" s="16"/>
      <c r="C29" s="4"/>
      <c r="D29" s="4"/>
      <c r="E29" s="1"/>
      <c r="F29" s="1"/>
    </row>
    <row r="30" spans="2:6" ht="12.75" customHeight="1">
      <c r="B30" s="16"/>
      <c r="C30" s="4"/>
      <c r="D30" s="4"/>
      <c r="E30" s="1"/>
      <c r="F30" s="1"/>
    </row>
    <row r="31" spans="2:6" ht="12.75" customHeight="1">
      <c r="B31" s="16"/>
      <c r="C31" s="4"/>
      <c r="D31" s="4"/>
      <c r="E31" s="1"/>
      <c r="F31" s="1"/>
    </row>
    <row r="32" spans="2:6" ht="12.75" customHeight="1">
      <c r="B32" s="16"/>
      <c r="C32" s="28"/>
      <c r="D32" s="4"/>
      <c r="E32" s="1"/>
      <c r="F32" s="1"/>
    </row>
    <row r="33" spans="2:6" ht="12.75">
      <c r="B33" s="16"/>
      <c r="C33" s="7"/>
      <c r="D33" s="7"/>
      <c r="E33" s="1"/>
      <c r="F33" s="1"/>
    </row>
    <row r="34" spans="2:6" ht="12.75">
      <c r="B34" s="16"/>
      <c r="C34" s="7"/>
      <c r="D34" s="7"/>
      <c r="E34" s="1"/>
      <c r="F34" s="1"/>
    </row>
    <row r="35" spans="2:6" ht="12.75">
      <c r="B35" s="16"/>
      <c r="C35" s="37"/>
      <c r="D35" s="13"/>
      <c r="E35" s="1"/>
      <c r="F35" s="1"/>
    </row>
    <row r="36" spans="2:6" ht="12.75">
      <c r="B36" s="16"/>
      <c r="C36" s="37"/>
      <c r="D36" s="4"/>
      <c r="E36" s="1"/>
      <c r="F36" s="1"/>
    </row>
    <row r="37" spans="2:6" ht="12.75">
      <c r="B37" s="16"/>
      <c r="C37" s="37"/>
      <c r="D37" s="4"/>
      <c r="E37" s="1"/>
      <c r="F37" s="1"/>
    </row>
    <row r="38" spans="2:6" ht="12.75">
      <c r="B38" s="16"/>
      <c r="C38" s="37"/>
      <c r="D38" s="4"/>
      <c r="E38" s="1"/>
      <c r="F38" s="1"/>
    </row>
    <row r="39" spans="2:6" ht="12.75">
      <c r="B39" s="16"/>
      <c r="C39" s="4"/>
      <c r="D39" s="4"/>
      <c r="E39" s="1"/>
      <c r="F39" s="1"/>
    </row>
    <row r="40" spans="2:6" ht="12.75">
      <c r="B40" s="16"/>
      <c r="C40" s="4"/>
      <c r="D40" s="4"/>
      <c r="E40" s="1"/>
      <c r="F40" s="1"/>
    </row>
    <row r="41" spans="2:6" ht="12.75">
      <c r="B41" s="16"/>
      <c r="C41" s="4"/>
      <c r="D41" s="4"/>
      <c r="E41" s="1"/>
      <c r="F41" s="1"/>
    </row>
    <row r="42" spans="2:6" ht="12.75">
      <c r="B42" s="12"/>
      <c r="C42" s="13"/>
      <c r="D42" s="13"/>
      <c r="E42" s="1"/>
      <c r="F42" s="1"/>
    </row>
    <row r="43" spans="2:6" ht="12.75">
      <c r="B43" s="12"/>
      <c r="C43" s="4"/>
      <c r="D43" s="4"/>
      <c r="E43" s="1"/>
      <c r="F43" s="1"/>
    </row>
    <row r="44" spans="2:6" ht="12.75">
      <c r="B44" s="16"/>
      <c r="C44" s="13"/>
      <c r="D44" s="13"/>
      <c r="E44" s="1"/>
      <c r="F44" s="1"/>
    </row>
    <row r="45" spans="2:6" ht="12.75">
      <c r="B45" s="12"/>
      <c r="C45" s="7"/>
      <c r="D45" s="7"/>
      <c r="E45" s="1"/>
      <c r="F45" s="1"/>
    </row>
    <row r="46" spans="2:6" ht="12.75">
      <c r="B46" s="16"/>
      <c r="C46" s="7"/>
      <c r="D46" s="7"/>
      <c r="E46" s="1"/>
      <c r="F46" s="1"/>
    </row>
    <row r="47" spans="2:6" ht="12.75">
      <c r="B47" s="16"/>
      <c r="C47" s="7"/>
      <c r="D47" s="7"/>
      <c r="E47" s="1"/>
      <c r="F47" s="1"/>
    </row>
    <row r="48" spans="2:6" ht="12.75">
      <c r="B48" s="16"/>
      <c r="C48" s="7"/>
      <c r="D48" s="7"/>
      <c r="E48" s="1"/>
      <c r="F48" s="1"/>
    </row>
    <row r="49" spans="2:6" ht="12.75">
      <c r="B49" s="16"/>
      <c r="C49" s="7"/>
      <c r="D49" s="7"/>
      <c r="E49" s="1"/>
      <c r="F49" s="1"/>
    </row>
    <row r="50" spans="2:6" ht="21.75" customHeight="1">
      <c r="B50" s="16"/>
      <c r="C50" s="198"/>
      <c r="D50" s="198"/>
      <c r="E50" s="1"/>
      <c r="F50" s="1"/>
    </row>
    <row r="51" spans="2:6" ht="12.75">
      <c r="B51" s="16"/>
      <c r="C51" s="13"/>
      <c r="D51" s="13"/>
      <c r="E51" s="15"/>
      <c r="F51" s="5"/>
    </row>
    <row r="52" spans="2:6" ht="12.75">
      <c r="B52" s="16"/>
      <c r="C52" s="4"/>
      <c r="D52" s="4"/>
      <c r="E52" s="10"/>
      <c r="F52" s="5"/>
    </row>
    <row r="53" spans="2:6" ht="12.75">
      <c r="B53" s="12"/>
      <c r="C53" s="4"/>
      <c r="D53" s="4"/>
      <c r="E53" s="10"/>
      <c r="F53" s="5"/>
    </row>
    <row r="54" spans="2:6" ht="12.75">
      <c r="B54" s="16"/>
      <c r="C54" s="4"/>
      <c r="D54" s="4"/>
      <c r="E54" s="10"/>
      <c r="F54" s="5"/>
    </row>
    <row r="55" spans="2:6" ht="12.75">
      <c r="B55" s="12"/>
      <c r="C55" s="4"/>
      <c r="D55" s="4"/>
      <c r="E55" s="10"/>
      <c r="F55" s="5"/>
    </row>
    <row r="56" spans="2:6" ht="12.75">
      <c r="B56" s="16"/>
      <c r="C56" s="7"/>
      <c r="D56" s="7"/>
      <c r="E56" s="11"/>
      <c r="F56" s="8"/>
    </row>
    <row r="57" spans="2:6" ht="12.75">
      <c r="B57" s="16"/>
      <c r="C57" s="4"/>
      <c r="D57" s="4"/>
      <c r="E57" s="10"/>
      <c r="F57" s="5"/>
    </row>
    <row r="58" spans="2:6" ht="12.75">
      <c r="B58" s="16"/>
      <c r="C58" s="7"/>
      <c r="D58" s="7"/>
      <c r="E58" s="11"/>
      <c r="F58" s="8"/>
    </row>
    <row r="59" spans="2:6" ht="12.75">
      <c r="B59" s="16"/>
      <c r="C59" s="7"/>
      <c r="D59" s="7"/>
      <c r="E59" s="11"/>
      <c r="F59" s="8"/>
    </row>
    <row r="60" spans="2:6" ht="12.75">
      <c r="B60" s="16"/>
      <c r="C60" s="13"/>
      <c r="D60" s="13"/>
      <c r="E60" s="10"/>
      <c r="F60" s="14"/>
    </row>
    <row r="61" spans="2:6" ht="12.75">
      <c r="B61" s="16"/>
      <c r="C61" s="13"/>
      <c r="D61" s="13"/>
      <c r="E61" s="10"/>
      <c r="F61" s="14"/>
    </row>
    <row r="62" spans="2:6" ht="12.75">
      <c r="B62" s="16"/>
      <c r="C62" s="4"/>
      <c r="D62" s="4"/>
      <c r="E62" s="10"/>
      <c r="F62" s="5"/>
    </row>
    <row r="63" spans="2:6" ht="12.75">
      <c r="B63" s="16"/>
      <c r="C63" s="4"/>
      <c r="D63" s="4"/>
      <c r="E63" s="10"/>
      <c r="F63" s="5"/>
    </row>
    <row r="64" spans="2:6" ht="12.75">
      <c r="B64" s="12"/>
      <c r="C64" s="4"/>
      <c r="D64" s="4"/>
      <c r="E64" s="10"/>
      <c r="F64" s="5"/>
    </row>
    <row r="65" spans="2:6" ht="12.75">
      <c r="B65" s="16"/>
      <c r="C65" s="4"/>
      <c r="D65" s="4"/>
      <c r="E65" s="10"/>
      <c r="F65" s="5"/>
    </row>
    <row r="66" spans="2:6" ht="12.75">
      <c r="B66" s="12"/>
      <c r="C66" s="4"/>
      <c r="D66" s="4"/>
      <c r="E66" s="10"/>
      <c r="F66" s="5"/>
    </row>
    <row r="67" spans="2:6" ht="12.75">
      <c r="B67" s="16"/>
      <c r="C67" s="4"/>
      <c r="D67" s="4"/>
      <c r="E67" s="10"/>
      <c r="F67" s="5"/>
    </row>
    <row r="68" spans="2:6" ht="12.75">
      <c r="B68" s="12"/>
      <c r="C68" s="16"/>
      <c r="D68" s="16"/>
      <c r="E68" s="25"/>
      <c r="F68" s="17"/>
    </row>
    <row r="69" spans="2:6" ht="12.75">
      <c r="B69" s="19"/>
      <c r="C69" s="7"/>
      <c r="D69" s="7"/>
      <c r="E69" s="11"/>
      <c r="F69" s="8"/>
    </row>
    <row r="70" spans="2:6" ht="12.75">
      <c r="B70" s="19"/>
      <c r="C70" s="16"/>
      <c r="D70" s="16"/>
      <c r="E70" s="25"/>
      <c r="F70" s="17"/>
    </row>
    <row r="71" spans="2:6" ht="12.75">
      <c r="B71" s="19"/>
      <c r="C71" s="12"/>
      <c r="D71" s="12"/>
      <c r="E71" s="26"/>
      <c r="F71" s="27"/>
    </row>
    <row r="72" spans="3:6" ht="12.75">
      <c r="C72" s="4"/>
      <c r="D72" s="4"/>
      <c r="E72" s="10"/>
      <c r="F72" s="5"/>
    </row>
    <row r="73" spans="3:6" ht="12.75">
      <c r="C73" s="4"/>
      <c r="D73" s="4"/>
      <c r="E73" s="10"/>
      <c r="F73" s="5"/>
    </row>
    <row r="74" spans="3:6" ht="12.75">
      <c r="C74" s="4"/>
      <c r="D74" s="4"/>
      <c r="E74" s="10"/>
      <c r="F74" s="5"/>
    </row>
    <row r="75" spans="3:6" ht="12.75">
      <c r="C75" s="4"/>
      <c r="D75" s="4"/>
      <c r="E75" s="10"/>
      <c r="F75" s="5"/>
    </row>
    <row r="76" spans="3:6" ht="12.75">
      <c r="C76" s="4"/>
      <c r="D76" s="4"/>
      <c r="E76" s="10"/>
      <c r="F76" s="5"/>
    </row>
    <row r="77" spans="3:6" ht="12.75">
      <c r="C77" s="4"/>
      <c r="D77" s="4"/>
      <c r="E77" s="10"/>
      <c r="F77" s="5"/>
    </row>
    <row r="78" spans="3:6" ht="12.75">
      <c r="C78" s="4"/>
      <c r="D78" s="4"/>
      <c r="E78" s="10"/>
      <c r="F78" s="5"/>
    </row>
    <row r="79" spans="3:6" ht="12.75">
      <c r="C79" s="16"/>
      <c r="D79" s="16"/>
      <c r="E79" s="25"/>
      <c r="F79" s="17"/>
    </row>
    <row r="80" spans="3:6" ht="12.75">
      <c r="C80" s="7"/>
      <c r="D80" s="7"/>
      <c r="E80" s="11"/>
      <c r="F80" s="8"/>
    </row>
    <row r="81" spans="3:6" ht="12.75">
      <c r="C81" s="16"/>
      <c r="D81" s="16"/>
      <c r="E81" s="25"/>
      <c r="F81" s="17"/>
    </row>
    <row r="82" spans="3:6" ht="12.75">
      <c r="C82" s="7"/>
      <c r="D82" s="7"/>
      <c r="E82" s="11"/>
      <c r="F82" s="8"/>
    </row>
    <row r="83" spans="3:6" ht="12.75">
      <c r="C83" s="29"/>
      <c r="D83" s="16"/>
      <c r="E83" s="25"/>
      <c r="F83" s="17"/>
    </row>
    <row r="84" spans="3:6" ht="12.75">
      <c r="C84" s="7"/>
      <c r="D84" s="7"/>
      <c r="E84" s="11"/>
      <c r="F84" s="8"/>
    </row>
  </sheetData>
  <sheetProtection/>
  <mergeCells count="1">
    <mergeCell ref="C50:D50"/>
  </mergeCells>
  <hyperlinks>
    <hyperlink ref="B11" location="'P&amp;L'!A1" display="Consolidated statement of profit or loss"/>
    <hyperlink ref="B12" location="'Balance sheet'!A1" display="Consolidated statement of financial position"/>
    <hyperlink ref="B13" location="'Cash flows'!A1" display="Consolidated statement of cash flows"/>
    <hyperlink ref="B14" location="Revenue!A1" display="Revenue from sale of gas and other revenue"/>
    <hyperlink ref="B15" location="'Operating costs'!A1" display="Operating expenses"/>
    <hyperlink ref="B16" location="Hedging!A1" display="Gains/losses on derivative instruments and currency exchange differences"/>
    <hyperlink ref="B19" location="'Changes in segment presentation'!A1" display="Changes in reporting segment presentation"/>
    <hyperlink ref="B20" location="'Segment E&amp;P quarterly 2016-17'!A1" display="Exploration and Production"/>
    <hyperlink ref="B21" location="'Segment T&amp;S quarterly 2016-17'!A1" display="Trade and Storage"/>
    <hyperlink ref="B22" location="'Segment D quarterly 2016-17'!A1" display="Distribution"/>
    <hyperlink ref="B23" location="'Segment Gen quarterly 2016-17'!A1" display="Generation"/>
    <hyperlink ref="B24" location="'Segment Oth quarterly 2016-17'!A1" display="Others Segments"/>
    <hyperlink ref="B26" location="'Customer Groups 2013-2017'!A1" display="Gas sales volumes by customer group"/>
    <hyperlink ref="B25" location="'Operating data'!A1" display="Operating data"/>
    <hyperlink ref="B18" location="'Segments quartely'!A1" display="Segments Q3"/>
    <hyperlink ref="B17" location="'segments Q1-3'!A1" display="Segments Q1-3"/>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dimension ref="B2:AD66"/>
  <sheetViews>
    <sheetView showGridLines="0" zoomScale="90" zoomScaleNormal="90" zoomScaleSheetLayoutView="90" workbookViewId="0" topLeftCell="A1">
      <selection activeCell="A1" sqref="A1"/>
    </sheetView>
  </sheetViews>
  <sheetFormatPr defaultColWidth="9.140625" defaultRowHeight="12.75"/>
  <cols>
    <col min="1" max="1" width="1.28515625" style="35" customWidth="1"/>
    <col min="2" max="2" width="43.57421875" style="35" customWidth="1"/>
    <col min="3" max="20" width="14.7109375" style="35" customWidth="1"/>
    <col min="21" max="25" width="17.7109375" style="35" customWidth="1"/>
    <col min="26" max="16384" width="9.140625" style="35" customWidth="1"/>
  </cols>
  <sheetData>
    <row r="2" spans="2:20" ht="15.75" customHeight="1">
      <c r="B2" s="121"/>
      <c r="C2" s="121"/>
      <c r="D2" s="121"/>
      <c r="E2" s="121"/>
      <c r="F2" s="121"/>
      <c r="G2" s="121"/>
      <c r="H2" s="121"/>
      <c r="I2" s="121"/>
      <c r="J2" s="121"/>
      <c r="K2" s="121"/>
      <c r="L2" s="121"/>
      <c r="M2" s="121"/>
      <c r="N2" s="121"/>
      <c r="O2" s="40"/>
      <c r="P2" s="40"/>
      <c r="Q2" s="40"/>
      <c r="R2" s="40"/>
      <c r="S2" s="40"/>
      <c r="T2" s="40"/>
    </row>
    <row r="3" ht="12.75">
      <c r="B3" s="34"/>
    </row>
    <row r="4" spans="2:19" ht="92.25" customHeight="1">
      <c r="B4" s="128" t="s">
        <v>260</v>
      </c>
      <c r="C4" s="201" t="s">
        <v>259</v>
      </c>
      <c r="D4" s="201"/>
      <c r="E4" s="201"/>
      <c r="F4" s="201"/>
      <c r="G4" s="201"/>
      <c r="H4" s="201"/>
      <c r="I4" s="201"/>
      <c r="J4" s="201"/>
      <c r="K4" s="201"/>
      <c r="L4" s="201"/>
      <c r="M4" s="201"/>
      <c r="N4" s="201"/>
      <c r="O4" s="201"/>
      <c r="P4" s="201"/>
      <c r="Q4" s="201"/>
      <c r="R4" s="201"/>
      <c r="S4" s="201"/>
    </row>
    <row r="5" ht="12.75">
      <c r="B5" s="34"/>
    </row>
    <row r="6" ht="12.75">
      <c r="B6" s="34"/>
    </row>
    <row r="7" ht="12.75">
      <c r="B7" s="34"/>
    </row>
    <row r="8" ht="12.75">
      <c r="B8" s="34"/>
    </row>
    <row r="9" spans="2:21" ht="30" customHeight="1">
      <c r="B9" s="122" t="s">
        <v>21</v>
      </c>
      <c r="C9" s="170" t="s">
        <v>283</v>
      </c>
      <c r="D9" s="179" t="s">
        <v>273</v>
      </c>
      <c r="E9" s="170" t="s">
        <v>265</v>
      </c>
      <c r="F9" s="148" t="s">
        <v>262</v>
      </c>
      <c r="G9" s="199" t="s">
        <v>33</v>
      </c>
      <c r="H9" s="199"/>
      <c r="I9" s="199"/>
      <c r="J9" s="199" t="s">
        <v>32</v>
      </c>
      <c r="K9" s="199"/>
      <c r="L9" s="199"/>
      <c r="M9" s="199" t="s">
        <v>31</v>
      </c>
      <c r="N9" s="199"/>
      <c r="O9" s="199"/>
      <c r="P9" s="199" t="s">
        <v>28</v>
      </c>
      <c r="Q9" s="199"/>
      <c r="R9" s="199"/>
      <c r="S9" s="199" t="s">
        <v>27</v>
      </c>
      <c r="T9" s="199"/>
      <c r="U9" s="199"/>
    </row>
    <row r="10" spans="2:21" ht="12.75">
      <c r="B10" s="123"/>
      <c r="C10" s="171" t="s">
        <v>61</v>
      </c>
      <c r="D10" s="180" t="s">
        <v>61</v>
      </c>
      <c r="E10" s="171" t="s">
        <v>61</v>
      </c>
      <c r="F10" s="149" t="s">
        <v>61</v>
      </c>
      <c r="G10" s="200" t="s">
        <v>61</v>
      </c>
      <c r="H10" s="200"/>
      <c r="I10" s="200"/>
      <c r="J10" s="200" t="s">
        <v>61</v>
      </c>
      <c r="K10" s="200"/>
      <c r="L10" s="200"/>
      <c r="M10" s="200" t="s">
        <v>61</v>
      </c>
      <c r="N10" s="200"/>
      <c r="O10" s="200"/>
      <c r="P10" s="200" t="s">
        <v>61</v>
      </c>
      <c r="Q10" s="200"/>
      <c r="R10" s="200"/>
      <c r="S10" s="200" t="s">
        <v>61</v>
      </c>
      <c r="T10" s="200"/>
      <c r="U10" s="200"/>
    </row>
    <row r="11" spans="2:21" ht="30" customHeight="1" thickBot="1">
      <c r="B11" s="143"/>
      <c r="C11" s="146"/>
      <c r="D11" s="159"/>
      <c r="E11" s="159"/>
      <c r="F11" s="159"/>
      <c r="G11" s="160" t="s">
        <v>237</v>
      </c>
      <c r="H11" s="145" t="s">
        <v>238</v>
      </c>
      <c r="I11" s="146" t="s">
        <v>239</v>
      </c>
      <c r="J11" s="144" t="s">
        <v>237</v>
      </c>
      <c r="K11" s="145" t="s">
        <v>238</v>
      </c>
      <c r="L11" s="146" t="s">
        <v>239</v>
      </c>
      <c r="M11" s="144" t="s">
        <v>237</v>
      </c>
      <c r="N11" s="145" t="s">
        <v>238</v>
      </c>
      <c r="O11" s="146" t="s">
        <v>239</v>
      </c>
      <c r="P11" s="144" t="s">
        <v>237</v>
      </c>
      <c r="Q11" s="145" t="s">
        <v>238</v>
      </c>
      <c r="R11" s="146" t="s">
        <v>239</v>
      </c>
      <c r="S11" s="144" t="s">
        <v>237</v>
      </c>
      <c r="T11" s="145" t="s">
        <v>238</v>
      </c>
      <c r="U11" s="146" t="s">
        <v>239</v>
      </c>
    </row>
    <row r="12" spans="2:21" ht="15">
      <c r="B12" s="81" t="s">
        <v>217</v>
      </c>
      <c r="C12" s="141">
        <f>'Segments quartely'!C20</f>
        <v>828</v>
      </c>
      <c r="D12" s="142">
        <v>798</v>
      </c>
      <c r="E12" s="142">
        <v>863</v>
      </c>
      <c r="F12" s="142">
        <v>1376</v>
      </c>
      <c r="G12" s="161">
        <v>1285</v>
      </c>
      <c r="H12" s="142">
        <v>921</v>
      </c>
      <c r="I12" s="141">
        <v>2206</v>
      </c>
      <c r="J12" s="51">
        <v>295</v>
      </c>
      <c r="K12" s="51">
        <v>362</v>
      </c>
      <c r="L12" s="47">
        <v>657</v>
      </c>
      <c r="M12" s="51">
        <v>494</v>
      </c>
      <c r="N12" s="51">
        <v>159</v>
      </c>
      <c r="O12" s="47">
        <v>653</v>
      </c>
      <c r="P12" s="51">
        <v>-123</v>
      </c>
      <c r="Q12" s="51">
        <v>140</v>
      </c>
      <c r="R12" s="47">
        <v>17</v>
      </c>
      <c r="S12" s="51">
        <v>619</v>
      </c>
      <c r="T12" s="51">
        <v>260</v>
      </c>
      <c r="U12" s="47">
        <v>879</v>
      </c>
    </row>
    <row r="13" spans="2:21" ht="15">
      <c r="B13" s="81" t="s">
        <v>218</v>
      </c>
      <c r="C13" s="141">
        <f>'Segments quartely'!D20</f>
        <v>-245</v>
      </c>
      <c r="D13" s="142">
        <v>-279</v>
      </c>
      <c r="E13" s="142">
        <v>-268</v>
      </c>
      <c r="F13" s="142">
        <v>358</v>
      </c>
      <c r="G13" s="161">
        <v>1410</v>
      </c>
      <c r="H13" s="142">
        <v>-796</v>
      </c>
      <c r="I13" s="141">
        <v>614</v>
      </c>
      <c r="J13" s="51">
        <v>648</v>
      </c>
      <c r="K13" s="51">
        <v>-324</v>
      </c>
      <c r="L13" s="47">
        <v>324</v>
      </c>
      <c r="M13" s="51">
        <v>-8</v>
      </c>
      <c r="N13" s="51">
        <v>-133</v>
      </c>
      <c r="O13" s="47">
        <v>-141</v>
      </c>
      <c r="P13" s="51">
        <v>110</v>
      </c>
      <c r="Q13" s="51">
        <v>-102</v>
      </c>
      <c r="R13" s="47">
        <v>8</v>
      </c>
      <c r="S13" s="51">
        <v>660</v>
      </c>
      <c r="T13" s="51">
        <v>-237</v>
      </c>
      <c r="U13" s="47">
        <v>423</v>
      </c>
    </row>
    <row r="14" spans="2:30" ht="15">
      <c r="B14" s="81" t="s">
        <v>219</v>
      </c>
      <c r="C14" s="141">
        <f>'Segments quartely'!E20</f>
        <v>529</v>
      </c>
      <c r="D14" s="142">
        <v>581</v>
      </c>
      <c r="E14" s="142">
        <v>691</v>
      </c>
      <c r="F14" s="142">
        <v>692</v>
      </c>
      <c r="G14" s="161">
        <v>2559</v>
      </c>
      <c r="H14" s="142">
        <v>0</v>
      </c>
      <c r="I14" s="141">
        <v>2559</v>
      </c>
      <c r="J14" s="51">
        <v>594</v>
      </c>
      <c r="K14" s="51">
        <v>0</v>
      </c>
      <c r="L14" s="47">
        <v>594</v>
      </c>
      <c r="M14" s="51">
        <v>542</v>
      </c>
      <c r="N14" s="51">
        <v>0</v>
      </c>
      <c r="O14" s="47">
        <v>542</v>
      </c>
      <c r="P14" s="51">
        <v>665</v>
      </c>
      <c r="Q14" s="51">
        <v>0</v>
      </c>
      <c r="R14" s="47">
        <v>665</v>
      </c>
      <c r="S14" s="51">
        <v>758</v>
      </c>
      <c r="T14" s="51">
        <v>0</v>
      </c>
      <c r="U14" s="47">
        <v>758</v>
      </c>
      <c r="AD14" s="36"/>
    </row>
    <row r="15" spans="2:30" ht="15">
      <c r="B15" s="81" t="s">
        <v>205</v>
      </c>
      <c r="C15" s="141">
        <f>'Segments quartely'!F20</f>
        <v>241</v>
      </c>
      <c r="D15" s="142">
        <v>22</v>
      </c>
      <c r="E15" s="142">
        <v>170</v>
      </c>
      <c r="F15" s="142">
        <v>409</v>
      </c>
      <c r="G15" s="161">
        <v>759</v>
      </c>
      <c r="H15" s="142">
        <v>0</v>
      </c>
      <c r="I15" s="141">
        <v>759</v>
      </c>
      <c r="J15" s="51">
        <v>199</v>
      </c>
      <c r="K15" s="51">
        <v>0</v>
      </c>
      <c r="L15" s="47">
        <v>199</v>
      </c>
      <c r="M15" s="51">
        <v>110</v>
      </c>
      <c r="N15" s="51">
        <v>0</v>
      </c>
      <c r="O15" s="47">
        <v>110</v>
      </c>
      <c r="P15" s="51">
        <v>88</v>
      </c>
      <c r="Q15" s="51">
        <v>0</v>
      </c>
      <c r="R15" s="47">
        <v>88</v>
      </c>
      <c r="S15" s="51">
        <v>362</v>
      </c>
      <c r="T15" s="51">
        <v>0</v>
      </c>
      <c r="U15" s="47">
        <v>362</v>
      </c>
      <c r="AD15" s="36"/>
    </row>
    <row r="16" spans="2:30" ht="15">
      <c r="B16" s="82" t="s">
        <v>220</v>
      </c>
      <c r="C16" s="141">
        <f>'Segments quartely'!G20</f>
        <v>1</v>
      </c>
      <c r="D16" s="142">
        <v>-43</v>
      </c>
      <c r="E16" s="142">
        <v>-53</v>
      </c>
      <c r="F16" s="142">
        <v>-66</v>
      </c>
      <c r="G16" s="161">
        <v>-61</v>
      </c>
      <c r="H16" s="142">
        <v>-125</v>
      </c>
      <c r="I16" s="141">
        <v>-186</v>
      </c>
      <c r="J16" s="51">
        <v>-40</v>
      </c>
      <c r="K16" s="51">
        <v>-38</v>
      </c>
      <c r="L16" s="47">
        <v>-78</v>
      </c>
      <c r="M16" s="51">
        <v>-6</v>
      </c>
      <c r="N16" s="51">
        <v>-26</v>
      </c>
      <c r="O16" s="47">
        <v>-32</v>
      </c>
      <c r="P16" s="51">
        <v>-5</v>
      </c>
      <c r="Q16" s="51">
        <v>-38</v>
      </c>
      <c r="R16" s="47">
        <v>-43</v>
      </c>
      <c r="S16" s="51">
        <v>-10</v>
      </c>
      <c r="T16" s="51">
        <v>-23</v>
      </c>
      <c r="U16" s="47">
        <v>-33</v>
      </c>
      <c r="AD16" s="36"/>
    </row>
    <row r="17" spans="2:30" ht="15">
      <c r="B17" s="82" t="s">
        <v>221</v>
      </c>
      <c r="C17" s="141">
        <f>'Segments quartely'!H20</f>
        <v>-31</v>
      </c>
      <c r="D17" s="142">
        <v>0</v>
      </c>
      <c r="E17" s="142">
        <v>5</v>
      </c>
      <c r="F17" s="142">
        <v>0</v>
      </c>
      <c r="G17" s="161">
        <v>22</v>
      </c>
      <c r="H17" s="142">
        <v>0</v>
      </c>
      <c r="I17" s="141">
        <v>22</v>
      </c>
      <c r="J17" s="142">
        <v>9</v>
      </c>
      <c r="K17" s="142">
        <v>0</v>
      </c>
      <c r="L17" s="141">
        <v>9</v>
      </c>
      <c r="M17" s="51">
        <v>5</v>
      </c>
      <c r="N17" s="51">
        <v>0</v>
      </c>
      <c r="O17" s="47">
        <v>5</v>
      </c>
      <c r="P17" s="51">
        <v>2</v>
      </c>
      <c r="Q17" s="51">
        <v>0</v>
      </c>
      <c r="R17" s="47">
        <v>2</v>
      </c>
      <c r="S17" s="51">
        <v>4</v>
      </c>
      <c r="T17" s="51">
        <v>0</v>
      </c>
      <c r="U17" s="47">
        <v>4</v>
      </c>
      <c r="V17" s="20"/>
      <c r="W17" s="4"/>
      <c r="X17" s="4"/>
      <c r="Y17" s="4"/>
      <c r="Z17" s="4"/>
      <c r="AA17" s="124"/>
      <c r="AB17" s="36"/>
      <c r="AC17" s="36"/>
      <c r="AD17" s="36"/>
    </row>
    <row r="18" spans="2:21" ht="15">
      <c r="B18" s="82" t="s">
        <v>160</v>
      </c>
      <c r="C18" s="141">
        <f>'Segments quartely'!I20</f>
        <v>1323</v>
      </c>
      <c r="D18" s="142">
        <v>1079</v>
      </c>
      <c r="E18" s="142">
        <v>1408</v>
      </c>
      <c r="F18" s="142">
        <v>2769</v>
      </c>
      <c r="G18" s="161">
        <v>5974</v>
      </c>
      <c r="H18" s="142">
        <v>0</v>
      </c>
      <c r="I18" s="141">
        <v>5974</v>
      </c>
      <c r="J18" s="142">
        <v>1705</v>
      </c>
      <c r="K18" s="142">
        <v>0</v>
      </c>
      <c r="L18" s="141">
        <v>1705</v>
      </c>
      <c r="M18" s="142">
        <v>1137</v>
      </c>
      <c r="N18" s="142">
        <v>0</v>
      </c>
      <c r="O18" s="141">
        <v>1137</v>
      </c>
      <c r="P18" s="142">
        <v>737</v>
      </c>
      <c r="Q18" s="142">
        <v>0</v>
      </c>
      <c r="R18" s="141">
        <v>737</v>
      </c>
      <c r="S18" s="142">
        <v>2393</v>
      </c>
      <c r="T18" s="142">
        <v>0</v>
      </c>
      <c r="U18" s="141">
        <v>2393</v>
      </c>
    </row>
    <row r="19" spans="3:9" ht="12.75">
      <c r="C19" s="142"/>
      <c r="D19" s="142"/>
      <c r="E19" s="142"/>
      <c r="F19" s="142"/>
      <c r="G19" s="142"/>
      <c r="H19" s="142"/>
      <c r="I19" s="142"/>
    </row>
    <row r="21" spans="2:21" ht="30" customHeight="1">
      <c r="B21" s="122" t="s">
        <v>45</v>
      </c>
      <c r="C21" s="170" t="str">
        <f>C9</f>
        <v>Q4 2017</v>
      </c>
      <c r="D21" s="179" t="s">
        <v>273</v>
      </c>
      <c r="E21" s="170" t="s">
        <v>265</v>
      </c>
      <c r="F21" s="148" t="s">
        <v>262</v>
      </c>
      <c r="G21" s="199" t="s">
        <v>33</v>
      </c>
      <c r="H21" s="199"/>
      <c r="I21" s="199"/>
      <c r="J21" s="199" t="s">
        <v>32</v>
      </c>
      <c r="K21" s="199"/>
      <c r="L21" s="199"/>
      <c r="M21" s="199" t="s">
        <v>31</v>
      </c>
      <c r="N21" s="199"/>
      <c r="O21" s="199"/>
      <c r="P21" s="199" t="s">
        <v>28</v>
      </c>
      <c r="Q21" s="199"/>
      <c r="R21" s="199"/>
      <c r="S21" s="199" t="s">
        <v>27</v>
      </c>
      <c r="T21" s="199"/>
      <c r="U21" s="199"/>
    </row>
    <row r="22" spans="2:21" ht="12.75">
      <c r="B22" s="123"/>
      <c r="C22" s="171" t="s">
        <v>35</v>
      </c>
      <c r="D22" s="180" t="s">
        <v>35</v>
      </c>
      <c r="E22" s="171" t="s">
        <v>61</v>
      </c>
      <c r="F22" s="149" t="s">
        <v>61</v>
      </c>
      <c r="G22" s="200" t="s">
        <v>61</v>
      </c>
      <c r="H22" s="200"/>
      <c r="I22" s="200"/>
      <c r="J22" s="200" t="s">
        <v>61</v>
      </c>
      <c r="K22" s="200"/>
      <c r="L22" s="200"/>
      <c r="M22" s="200" t="s">
        <v>61</v>
      </c>
      <c r="N22" s="200"/>
      <c r="O22" s="200"/>
      <c r="P22" s="200" t="s">
        <v>61</v>
      </c>
      <c r="Q22" s="200"/>
      <c r="R22" s="200"/>
      <c r="S22" s="200" t="s">
        <v>61</v>
      </c>
      <c r="T22" s="200"/>
      <c r="U22" s="200"/>
    </row>
    <row r="23" spans="2:21" ht="30" customHeight="1" thickBot="1">
      <c r="B23" s="143"/>
      <c r="C23" s="146"/>
      <c r="D23" s="159"/>
      <c r="E23" s="159"/>
      <c r="F23" s="159"/>
      <c r="G23" s="160" t="s">
        <v>237</v>
      </c>
      <c r="H23" s="145" t="s">
        <v>238</v>
      </c>
      <c r="I23" s="146" t="s">
        <v>239</v>
      </c>
      <c r="J23" s="144" t="s">
        <v>237</v>
      </c>
      <c r="K23" s="145" t="s">
        <v>238</v>
      </c>
      <c r="L23" s="146" t="s">
        <v>239</v>
      </c>
      <c r="M23" s="144" t="s">
        <v>237</v>
      </c>
      <c r="N23" s="145" t="s">
        <v>238</v>
      </c>
      <c r="O23" s="146" t="s">
        <v>239</v>
      </c>
      <c r="P23" s="144" t="s">
        <v>237</v>
      </c>
      <c r="Q23" s="145" t="s">
        <v>238</v>
      </c>
      <c r="R23" s="146" t="s">
        <v>239</v>
      </c>
      <c r="S23" s="144" t="s">
        <v>237</v>
      </c>
      <c r="T23" s="145" t="s">
        <v>238</v>
      </c>
      <c r="U23" s="146" t="s">
        <v>239</v>
      </c>
    </row>
    <row r="24" spans="2:21" ht="15">
      <c r="B24" s="81" t="s">
        <v>217</v>
      </c>
      <c r="C24" s="141">
        <f>'Segments quartely'!C10</f>
        <v>1702</v>
      </c>
      <c r="D24" s="142">
        <v>1270</v>
      </c>
      <c r="E24" s="142">
        <v>1294</v>
      </c>
      <c r="F24" s="142">
        <v>1851</v>
      </c>
      <c r="G24" s="161">
        <v>4291</v>
      </c>
      <c r="H24" s="142">
        <v>997</v>
      </c>
      <c r="I24" s="141">
        <v>5288</v>
      </c>
      <c r="J24" s="51">
        <v>1195</v>
      </c>
      <c r="K24" s="51">
        <v>391</v>
      </c>
      <c r="L24" s="47">
        <v>1586</v>
      </c>
      <c r="M24" s="51">
        <v>957</v>
      </c>
      <c r="N24" s="51">
        <v>162</v>
      </c>
      <c r="O24" s="47">
        <v>1119</v>
      </c>
      <c r="P24" s="51">
        <v>1094</v>
      </c>
      <c r="Q24" s="51">
        <v>138</v>
      </c>
      <c r="R24" s="47">
        <v>1232</v>
      </c>
      <c r="S24" s="51">
        <v>1045</v>
      </c>
      <c r="T24" s="51">
        <v>306</v>
      </c>
      <c r="U24" s="47">
        <v>1351</v>
      </c>
    </row>
    <row r="25" spans="2:21" ht="15">
      <c r="B25" s="81" t="s">
        <v>218</v>
      </c>
      <c r="C25" s="141">
        <f>'Segments quartely'!D10</f>
        <v>9625</v>
      </c>
      <c r="D25" s="142">
        <v>5051</v>
      </c>
      <c r="E25" s="142">
        <v>5887</v>
      </c>
      <c r="F25" s="142">
        <v>9932</v>
      </c>
      <c r="G25" s="161">
        <v>28180</v>
      </c>
      <c r="H25" s="142">
        <v>0</v>
      </c>
      <c r="I25" s="141">
        <v>28180</v>
      </c>
      <c r="J25" s="51">
        <v>8570</v>
      </c>
      <c r="K25" s="51">
        <v>3</v>
      </c>
      <c r="L25" s="47">
        <v>8573</v>
      </c>
      <c r="M25" s="51">
        <v>4727</v>
      </c>
      <c r="N25" s="51">
        <v>-2</v>
      </c>
      <c r="O25" s="47">
        <v>4725</v>
      </c>
      <c r="P25" s="51">
        <v>5264</v>
      </c>
      <c r="Q25" s="51">
        <v>-2</v>
      </c>
      <c r="R25" s="47">
        <v>5262</v>
      </c>
      <c r="S25" s="51">
        <v>9619</v>
      </c>
      <c r="T25" s="51">
        <v>1</v>
      </c>
      <c r="U25" s="47">
        <v>9620</v>
      </c>
    </row>
    <row r="26" spans="2:30" ht="15">
      <c r="B26" s="81" t="s">
        <v>219</v>
      </c>
      <c r="C26" s="141">
        <f>'Segments quartely'!E10</f>
        <v>1242</v>
      </c>
      <c r="D26" s="142">
        <v>1085</v>
      </c>
      <c r="E26" s="142">
        <v>1142</v>
      </c>
      <c r="F26" s="142">
        <v>1469</v>
      </c>
      <c r="G26" s="161">
        <v>4915</v>
      </c>
      <c r="H26" s="142">
        <v>0</v>
      </c>
      <c r="I26" s="141">
        <v>4915</v>
      </c>
      <c r="J26" s="51">
        <v>1416</v>
      </c>
      <c r="K26" s="51">
        <v>0</v>
      </c>
      <c r="L26" s="47">
        <v>1416</v>
      </c>
      <c r="M26" s="51">
        <v>1037</v>
      </c>
      <c r="N26" s="51">
        <v>0</v>
      </c>
      <c r="O26" s="47">
        <v>1037</v>
      </c>
      <c r="P26" s="51">
        <v>1065</v>
      </c>
      <c r="Q26" s="51">
        <v>0</v>
      </c>
      <c r="R26" s="47">
        <v>1065</v>
      </c>
      <c r="S26" s="51">
        <v>1397</v>
      </c>
      <c r="T26" s="51">
        <v>0</v>
      </c>
      <c r="U26" s="47">
        <v>1397</v>
      </c>
      <c r="AD26" s="36"/>
    </row>
    <row r="27" spans="2:30" ht="15">
      <c r="B27" s="81" t="s">
        <v>205</v>
      </c>
      <c r="C27" s="141">
        <f>'Segments quartely'!F10</f>
        <v>722</v>
      </c>
      <c r="D27" s="142">
        <v>262</v>
      </c>
      <c r="E27" s="142">
        <v>408</v>
      </c>
      <c r="F27" s="142">
        <v>859</v>
      </c>
      <c r="G27" s="161">
        <v>2195</v>
      </c>
      <c r="H27" s="142">
        <v>0</v>
      </c>
      <c r="I27" s="141">
        <v>2195</v>
      </c>
      <c r="J27" s="51">
        <v>757</v>
      </c>
      <c r="K27" s="51">
        <v>0</v>
      </c>
      <c r="L27" s="47">
        <v>757</v>
      </c>
      <c r="M27" s="51">
        <v>315</v>
      </c>
      <c r="N27" s="51">
        <v>0</v>
      </c>
      <c r="O27" s="47">
        <v>315</v>
      </c>
      <c r="P27" s="51">
        <v>381</v>
      </c>
      <c r="Q27" s="51">
        <v>0</v>
      </c>
      <c r="R27" s="47">
        <v>381</v>
      </c>
      <c r="S27" s="51">
        <v>742</v>
      </c>
      <c r="T27" s="51">
        <v>0</v>
      </c>
      <c r="U27" s="47">
        <v>742</v>
      </c>
      <c r="AD27" s="36"/>
    </row>
    <row r="28" spans="2:30" ht="15">
      <c r="B28" s="82" t="s">
        <v>220</v>
      </c>
      <c r="C28" s="141">
        <f>'Segments quartely'!G10</f>
        <v>201</v>
      </c>
      <c r="D28" s="142">
        <v>98</v>
      </c>
      <c r="E28" s="142">
        <v>87</v>
      </c>
      <c r="F28" s="142">
        <v>72</v>
      </c>
      <c r="G28" s="161">
        <v>240</v>
      </c>
      <c r="H28" s="142">
        <v>122</v>
      </c>
      <c r="I28" s="141">
        <v>362</v>
      </c>
      <c r="J28" s="51">
        <v>56</v>
      </c>
      <c r="K28" s="51">
        <v>26</v>
      </c>
      <c r="L28" s="47">
        <v>82</v>
      </c>
      <c r="M28" s="51">
        <v>64</v>
      </c>
      <c r="N28" s="51">
        <v>31</v>
      </c>
      <c r="O28" s="47">
        <v>95</v>
      </c>
      <c r="P28" s="51">
        <v>73</v>
      </c>
      <c r="Q28" s="51">
        <v>32</v>
      </c>
      <c r="R28" s="47">
        <v>105</v>
      </c>
      <c r="S28" s="51">
        <v>47</v>
      </c>
      <c r="T28" s="51">
        <v>33</v>
      </c>
      <c r="U28" s="47">
        <v>80</v>
      </c>
      <c r="AD28" s="36"/>
    </row>
    <row r="29" spans="2:30" ht="15">
      <c r="B29" s="82" t="s">
        <v>221</v>
      </c>
      <c r="C29" s="141">
        <f>'Segments quartely'!H10</f>
        <v>-2527</v>
      </c>
      <c r="D29" s="142">
        <v>-1691</v>
      </c>
      <c r="E29" s="142">
        <v>-1653</v>
      </c>
      <c r="F29" s="142">
        <v>-2531</v>
      </c>
      <c r="G29" s="161">
        <v>-6625</v>
      </c>
      <c r="H29" s="142">
        <v>-1119</v>
      </c>
      <c r="I29" s="141">
        <v>-7744</v>
      </c>
      <c r="J29" s="51">
        <v>-1848</v>
      </c>
      <c r="K29" s="51">
        <v>-420</v>
      </c>
      <c r="L29" s="47">
        <v>-2268</v>
      </c>
      <c r="M29" s="51">
        <v>-1400</v>
      </c>
      <c r="N29" s="51">
        <v>-191</v>
      </c>
      <c r="O29" s="47">
        <v>-1591</v>
      </c>
      <c r="P29" s="51">
        <v>-1507</v>
      </c>
      <c r="Q29" s="51">
        <v>-168</v>
      </c>
      <c r="R29" s="47">
        <v>-1675</v>
      </c>
      <c r="S29" s="51">
        <v>-1870</v>
      </c>
      <c r="T29" s="51">
        <v>-340</v>
      </c>
      <c r="U29" s="47">
        <v>-2210</v>
      </c>
      <c r="X29" s="4"/>
      <c r="Y29" s="4"/>
      <c r="Z29" s="4"/>
      <c r="AA29" s="124"/>
      <c r="AB29" s="36"/>
      <c r="AC29" s="36"/>
      <c r="AD29" s="36"/>
    </row>
    <row r="30" spans="2:30" ht="15">
      <c r="B30" s="82" t="s">
        <v>160</v>
      </c>
      <c r="C30" s="141">
        <f>'Segments quartely'!I10</f>
        <v>10965</v>
      </c>
      <c r="D30" s="142">
        <v>6075</v>
      </c>
      <c r="E30" s="142">
        <v>7164</v>
      </c>
      <c r="F30" s="142">
        <v>11652</v>
      </c>
      <c r="G30" s="161">
        <v>33196</v>
      </c>
      <c r="H30" s="142">
        <v>0</v>
      </c>
      <c r="I30" s="141">
        <v>33196</v>
      </c>
      <c r="J30" s="51">
        <v>10146</v>
      </c>
      <c r="K30" s="51">
        <v>0</v>
      </c>
      <c r="L30" s="47">
        <v>10146</v>
      </c>
      <c r="M30" s="51">
        <v>5700</v>
      </c>
      <c r="N30" s="51">
        <v>0</v>
      </c>
      <c r="O30" s="47">
        <v>5700</v>
      </c>
      <c r="P30" s="51">
        <v>6370</v>
      </c>
      <c r="Q30" s="51">
        <v>0</v>
      </c>
      <c r="R30" s="47">
        <v>6370</v>
      </c>
      <c r="S30" s="51">
        <v>10980</v>
      </c>
      <c r="T30" s="51">
        <v>0</v>
      </c>
      <c r="U30" s="47">
        <v>10980</v>
      </c>
      <c r="V30" s="4"/>
      <c r="W30" s="4"/>
      <c r="X30" s="4"/>
      <c r="Y30" s="4"/>
      <c r="Z30" s="4"/>
      <c r="AA30" s="124"/>
      <c r="AB30" s="36"/>
      <c r="AC30" s="36"/>
      <c r="AD30" s="36"/>
    </row>
    <row r="33" spans="2:21" ht="23.25">
      <c r="B33" s="122" t="s">
        <v>236</v>
      </c>
      <c r="C33" s="170" t="str">
        <f>C9</f>
        <v>Q4 2017</v>
      </c>
      <c r="D33" s="179" t="s">
        <v>273</v>
      </c>
      <c r="E33" s="170" t="s">
        <v>265</v>
      </c>
      <c r="F33" s="148" t="s">
        <v>262</v>
      </c>
      <c r="G33" s="199" t="s">
        <v>33</v>
      </c>
      <c r="H33" s="199"/>
      <c r="I33" s="199"/>
      <c r="J33" s="199" t="s">
        <v>32</v>
      </c>
      <c r="K33" s="199"/>
      <c r="L33" s="199"/>
      <c r="M33" s="199" t="s">
        <v>31</v>
      </c>
      <c r="N33" s="199"/>
      <c r="O33" s="199"/>
      <c r="P33" s="199" t="s">
        <v>28</v>
      </c>
      <c r="Q33" s="199"/>
      <c r="R33" s="199"/>
      <c r="S33" s="199" t="s">
        <v>27</v>
      </c>
      <c r="T33" s="199"/>
      <c r="U33" s="199"/>
    </row>
    <row r="34" spans="3:21" ht="12.75">
      <c r="C34" s="171" t="s">
        <v>35</v>
      </c>
      <c r="D34" s="180" t="s">
        <v>35</v>
      </c>
      <c r="E34" s="171" t="s">
        <v>61</v>
      </c>
      <c r="F34" s="149" t="s">
        <v>61</v>
      </c>
      <c r="G34" s="200" t="s">
        <v>61</v>
      </c>
      <c r="H34" s="200"/>
      <c r="I34" s="200"/>
      <c r="J34" s="200" t="s">
        <v>61</v>
      </c>
      <c r="K34" s="200"/>
      <c r="L34" s="200"/>
      <c r="M34" s="200" t="s">
        <v>61</v>
      </c>
      <c r="N34" s="200"/>
      <c r="O34" s="200"/>
      <c r="P34" s="200" t="s">
        <v>61</v>
      </c>
      <c r="Q34" s="200"/>
      <c r="R34" s="200"/>
      <c r="S34" s="200" t="s">
        <v>61</v>
      </c>
      <c r="T34" s="200"/>
      <c r="U34" s="200"/>
    </row>
    <row r="35" spans="2:21" ht="30" customHeight="1" thickBot="1">
      <c r="B35" s="143"/>
      <c r="C35" s="146"/>
      <c r="D35" s="159"/>
      <c r="E35" s="159"/>
      <c r="F35" s="159"/>
      <c r="G35" s="160" t="s">
        <v>237</v>
      </c>
      <c r="H35" s="145" t="s">
        <v>238</v>
      </c>
      <c r="I35" s="146" t="s">
        <v>239</v>
      </c>
      <c r="J35" s="144" t="s">
        <v>237</v>
      </c>
      <c r="K35" s="145" t="s">
        <v>238</v>
      </c>
      <c r="L35" s="146" t="s">
        <v>239</v>
      </c>
      <c r="M35" s="144" t="s">
        <v>237</v>
      </c>
      <c r="N35" s="145" t="s">
        <v>238</v>
      </c>
      <c r="O35" s="146" t="s">
        <v>239</v>
      </c>
      <c r="P35" s="144" t="s">
        <v>237</v>
      </c>
      <c r="Q35" s="145" t="s">
        <v>238</v>
      </c>
      <c r="R35" s="146" t="s">
        <v>239</v>
      </c>
      <c r="S35" s="144" t="s">
        <v>237</v>
      </c>
      <c r="T35" s="145" t="s">
        <v>238</v>
      </c>
      <c r="U35" s="146" t="s">
        <v>239</v>
      </c>
    </row>
    <row r="36" spans="2:30" ht="15">
      <c r="B36" s="81" t="s">
        <v>217</v>
      </c>
      <c r="C36" s="141">
        <f>'Segments quartely'!C19</f>
        <v>-1127.4</v>
      </c>
      <c r="D36" s="142">
        <v>-730.1999999999998</v>
      </c>
      <c r="E36" s="142">
        <v>-688.2</v>
      </c>
      <c r="F36" s="142">
        <v>-767</v>
      </c>
      <c r="G36" s="161">
        <v>-4071</v>
      </c>
      <c r="H36" s="142">
        <v>-79</v>
      </c>
      <c r="I36" s="141">
        <v>-4150</v>
      </c>
      <c r="J36" s="51">
        <v>-1155</v>
      </c>
      <c r="K36" s="51">
        <v>-29</v>
      </c>
      <c r="L36" s="47">
        <v>-1184</v>
      </c>
      <c r="M36" s="51">
        <v>-697</v>
      </c>
      <c r="N36" s="51">
        <v>-5</v>
      </c>
      <c r="O36" s="47">
        <v>-702</v>
      </c>
      <c r="P36" s="51">
        <v>-1506</v>
      </c>
      <c r="Q36" s="51">
        <v>1</v>
      </c>
      <c r="R36" s="47">
        <v>-1505</v>
      </c>
      <c r="S36" s="51">
        <v>-713</v>
      </c>
      <c r="T36" s="51">
        <v>-46</v>
      </c>
      <c r="U36" s="47">
        <v>-759</v>
      </c>
      <c r="AD36" s="36"/>
    </row>
    <row r="37" spans="2:30" ht="15">
      <c r="B37" s="81" t="s">
        <v>218</v>
      </c>
      <c r="C37" s="141">
        <f>'Segments quartely'!D19</f>
        <v>-9921.4</v>
      </c>
      <c r="D37" s="142">
        <v>-5381.4000000000015</v>
      </c>
      <c r="E37" s="142">
        <v>-6207.3</v>
      </c>
      <c r="F37" s="142">
        <v>-9624</v>
      </c>
      <c r="G37" s="161">
        <v>-27021</v>
      </c>
      <c r="H37" s="142">
        <v>-751</v>
      </c>
      <c r="I37" s="141">
        <v>-27772</v>
      </c>
      <c r="J37" s="51">
        <v>-7984</v>
      </c>
      <c r="K37" s="51">
        <v>-318</v>
      </c>
      <c r="L37" s="47">
        <v>-8302</v>
      </c>
      <c r="M37" s="51">
        <v>-4800</v>
      </c>
      <c r="N37" s="51">
        <v>-118</v>
      </c>
      <c r="O37" s="47">
        <v>-4918</v>
      </c>
      <c r="P37" s="51">
        <v>-5217</v>
      </c>
      <c r="Q37" s="51">
        <v>-89</v>
      </c>
      <c r="R37" s="47">
        <v>-5306</v>
      </c>
      <c r="S37" s="51">
        <v>-9020</v>
      </c>
      <c r="T37" s="51">
        <v>-226</v>
      </c>
      <c r="U37" s="47">
        <v>-9246</v>
      </c>
      <c r="AD37" s="36"/>
    </row>
    <row r="38" spans="2:30" ht="15">
      <c r="B38" s="81" t="s">
        <v>219</v>
      </c>
      <c r="C38" s="141">
        <f>'Segments quartely'!E19</f>
        <v>-950.3</v>
      </c>
      <c r="D38" s="142">
        <v>-732.0999999999999</v>
      </c>
      <c r="E38" s="142">
        <v>-678.6</v>
      </c>
      <c r="F38" s="142">
        <v>-1008</v>
      </c>
      <c r="G38" s="161">
        <v>-3280</v>
      </c>
      <c r="H38" s="142">
        <v>0</v>
      </c>
      <c r="I38" s="141">
        <v>-3280</v>
      </c>
      <c r="J38" s="51">
        <v>-1059</v>
      </c>
      <c r="K38" s="51">
        <v>0</v>
      </c>
      <c r="L38" s="47">
        <v>-1059</v>
      </c>
      <c r="M38" s="51">
        <v>-727</v>
      </c>
      <c r="N38" s="51">
        <v>0</v>
      </c>
      <c r="O38" s="47">
        <v>-727</v>
      </c>
      <c r="P38" s="51">
        <v>-630</v>
      </c>
      <c r="Q38" s="51">
        <v>0</v>
      </c>
      <c r="R38" s="47">
        <v>-630</v>
      </c>
      <c r="S38" s="51">
        <v>-864</v>
      </c>
      <c r="T38" s="51">
        <v>0</v>
      </c>
      <c r="U38" s="47">
        <v>-864</v>
      </c>
      <c r="AD38" s="36"/>
    </row>
    <row r="39" spans="2:30" ht="15">
      <c r="B39" s="81" t="s">
        <v>205</v>
      </c>
      <c r="C39" s="141">
        <f>'Segments quartely'!F19</f>
        <v>-590.6</v>
      </c>
      <c r="D39" s="142">
        <v>-349.4000000000001</v>
      </c>
      <c r="E39" s="142">
        <v>-327.7</v>
      </c>
      <c r="F39" s="142">
        <v>-558</v>
      </c>
      <c r="G39" s="161">
        <v>-1796</v>
      </c>
      <c r="H39" s="142">
        <v>0</v>
      </c>
      <c r="I39" s="141">
        <v>-1796</v>
      </c>
      <c r="J39" s="51">
        <v>-657</v>
      </c>
      <c r="K39" s="51">
        <v>0</v>
      </c>
      <c r="L39" s="47">
        <v>-657</v>
      </c>
      <c r="M39" s="51">
        <v>-290</v>
      </c>
      <c r="N39" s="51">
        <v>0</v>
      </c>
      <c r="O39" s="47">
        <v>-290</v>
      </c>
      <c r="P39" s="51">
        <v>-373</v>
      </c>
      <c r="Q39" s="51">
        <v>0</v>
      </c>
      <c r="R39" s="47">
        <v>-373</v>
      </c>
      <c r="S39" s="51">
        <v>-476</v>
      </c>
      <c r="T39" s="51">
        <v>0</v>
      </c>
      <c r="U39" s="47">
        <v>-476</v>
      </c>
      <c r="AD39" s="36"/>
    </row>
    <row r="40" spans="2:30" ht="15">
      <c r="B40" s="82" t="s">
        <v>220</v>
      </c>
      <c r="C40" s="141">
        <f>'Segments quartely'!G19</f>
        <v>-220.4</v>
      </c>
      <c r="D40" s="142">
        <v>-155.7</v>
      </c>
      <c r="E40" s="142">
        <v>-153.1</v>
      </c>
      <c r="F40" s="142">
        <v>-152</v>
      </c>
      <c r="G40" s="161">
        <v>-316</v>
      </c>
      <c r="H40" s="142">
        <v>-290</v>
      </c>
      <c r="I40" s="141">
        <v>-606</v>
      </c>
      <c r="J40" s="51">
        <v>-101</v>
      </c>
      <c r="K40" s="51">
        <v>-74</v>
      </c>
      <c r="L40" s="47">
        <v>-175</v>
      </c>
      <c r="M40" s="51">
        <v>-74</v>
      </c>
      <c r="N40" s="51">
        <v>-67</v>
      </c>
      <c r="O40" s="47">
        <v>-141</v>
      </c>
      <c r="P40" s="51">
        <v>-80</v>
      </c>
      <c r="Q40" s="51">
        <v>-81</v>
      </c>
      <c r="R40" s="47">
        <v>-161</v>
      </c>
      <c r="S40" s="51">
        <v>-61</v>
      </c>
      <c r="T40" s="51">
        <v>-68</v>
      </c>
      <c r="U40" s="47">
        <v>-129</v>
      </c>
      <c r="AD40" s="36"/>
    </row>
    <row r="41" spans="2:30" ht="15">
      <c r="B41" s="82" t="s">
        <v>221</v>
      </c>
      <c r="C41" s="141">
        <f>'Segments quartely'!H19</f>
        <v>2495.5</v>
      </c>
      <c r="D41" s="142">
        <v>1691.3999999999996</v>
      </c>
      <c r="E41" s="142">
        <v>1658</v>
      </c>
      <c r="F41" s="142">
        <v>2531</v>
      </c>
      <c r="G41" s="161">
        <v>6648</v>
      </c>
      <c r="H41" s="142">
        <v>1120</v>
      </c>
      <c r="I41" s="141">
        <v>7768</v>
      </c>
      <c r="J41" s="51">
        <v>1858</v>
      </c>
      <c r="K41" s="51">
        <v>421</v>
      </c>
      <c r="L41" s="47">
        <v>2279</v>
      </c>
      <c r="M41" s="51">
        <v>1406</v>
      </c>
      <c r="N41" s="51">
        <v>190</v>
      </c>
      <c r="O41" s="47">
        <v>1596</v>
      </c>
      <c r="P41" s="51">
        <v>1509</v>
      </c>
      <c r="Q41" s="51">
        <v>169</v>
      </c>
      <c r="R41" s="47">
        <v>1678</v>
      </c>
      <c r="S41" s="51">
        <v>1875</v>
      </c>
      <c r="T41" s="51">
        <v>340</v>
      </c>
      <c r="U41" s="47">
        <v>2215</v>
      </c>
      <c r="AD41" s="36"/>
    </row>
    <row r="42" spans="2:21" ht="15">
      <c r="B42" s="82" t="s">
        <v>160</v>
      </c>
      <c r="C42" s="141">
        <f>'Segments quartely'!I19</f>
        <v>-10314.9</v>
      </c>
      <c r="D42" s="142">
        <v>-5657</v>
      </c>
      <c r="E42" s="142">
        <v>-6397</v>
      </c>
      <c r="F42" s="142">
        <v>-9578</v>
      </c>
      <c r="G42" s="161">
        <v>-29836</v>
      </c>
      <c r="H42" s="142">
        <v>0</v>
      </c>
      <c r="I42" s="141">
        <v>-29836</v>
      </c>
      <c r="J42" s="51">
        <v>-9098</v>
      </c>
      <c r="K42" s="51">
        <v>0</v>
      </c>
      <c r="L42" s="47">
        <v>-9098</v>
      </c>
      <c r="M42" s="51">
        <v>-5182</v>
      </c>
      <c r="N42" s="51">
        <v>0</v>
      </c>
      <c r="O42" s="47">
        <v>-5182</v>
      </c>
      <c r="P42" s="51">
        <v>-6297</v>
      </c>
      <c r="Q42" s="51">
        <v>0</v>
      </c>
      <c r="R42" s="47">
        <v>-6297</v>
      </c>
      <c r="S42" s="51">
        <v>-9259</v>
      </c>
      <c r="T42" s="51">
        <v>0</v>
      </c>
      <c r="U42" s="47">
        <v>-9259</v>
      </c>
    </row>
    <row r="45" spans="2:21" s="125" customFormat="1" ht="23.25">
      <c r="B45" s="122" t="s">
        <v>263</v>
      </c>
      <c r="C45" s="170" t="str">
        <f>C9</f>
        <v>Q4 2017</v>
      </c>
      <c r="D45" s="179" t="s">
        <v>273</v>
      </c>
      <c r="E45" s="170" t="s">
        <v>265</v>
      </c>
      <c r="F45" s="148" t="s">
        <v>262</v>
      </c>
      <c r="G45" s="199" t="s">
        <v>33</v>
      </c>
      <c r="H45" s="199"/>
      <c r="I45" s="199"/>
      <c r="J45" s="199" t="s">
        <v>32</v>
      </c>
      <c r="K45" s="199"/>
      <c r="L45" s="199"/>
      <c r="M45" s="199" t="s">
        <v>31</v>
      </c>
      <c r="N45" s="199"/>
      <c r="O45" s="199"/>
      <c r="P45" s="199" t="s">
        <v>28</v>
      </c>
      <c r="Q45" s="199"/>
      <c r="R45" s="199"/>
      <c r="S45" s="199" t="s">
        <v>27</v>
      </c>
      <c r="T45" s="199"/>
      <c r="U45" s="199"/>
    </row>
    <row r="46" spans="2:21" s="125" customFormat="1" ht="12.75">
      <c r="B46" s="123"/>
      <c r="C46" s="171" t="s">
        <v>35</v>
      </c>
      <c r="D46" s="180" t="s">
        <v>35</v>
      </c>
      <c r="E46" s="171" t="s">
        <v>61</v>
      </c>
      <c r="F46" s="149" t="s">
        <v>61</v>
      </c>
      <c r="G46" s="200" t="s">
        <v>61</v>
      </c>
      <c r="H46" s="200"/>
      <c r="I46" s="200"/>
      <c r="J46" s="200" t="s">
        <v>61</v>
      </c>
      <c r="K46" s="200"/>
      <c r="L46" s="200"/>
      <c r="M46" s="200" t="s">
        <v>61</v>
      </c>
      <c r="N46" s="200"/>
      <c r="O46" s="200"/>
      <c r="P46" s="200" t="s">
        <v>61</v>
      </c>
      <c r="Q46" s="200"/>
      <c r="R46" s="200"/>
      <c r="S46" s="200" t="s">
        <v>61</v>
      </c>
      <c r="T46" s="200"/>
      <c r="U46" s="200"/>
    </row>
    <row r="47" spans="2:21" s="125" customFormat="1" ht="26.25" thickBot="1">
      <c r="B47" s="143"/>
      <c r="C47" s="146"/>
      <c r="D47" s="159"/>
      <c r="E47" s="159"/>
      <c r="F47" s="159"/>
      <c r="G47" s="160" t="s">
        <v>237</v>
      </c>
      <c r="H47" s="145" t="s">
        <v>238</v>
      </c>
      <c r="I47" s="146" t="s">
        <v>239</v>
      </c>
      <c r="J47" s="144" t="s">
        <v>237</v>
      </c>
      <c r="K47" s="145" t="s">
        <v>238</v>
      </c>
      <c r="L47" s="146" t="s">
        <v>239</v>
      </c>
      <c r="M47" s="144" t="s">
        <v>237</v>
      </c>
      <c r="N47" s="145" t="s">
        <v>238</v>
      </c>
      <c r="O47" s="146" t="s">
        <v>239</v>
      </c>
      <c r="P47" s="144" t="s">
        <v>237</v>
      </c>
      <c r="Q47" s="145" t="s">
        <v>238</v>
      </c>
      <c r="R47" s="146" t="s">
        <v>239</v>
      </c>
      <c r="S47" s="144" t="s">
        <v>237</v>
      </c>
      <c r="T47" s="145" t="s">
        <v>238</v>
      </c>
      <c r="U47" s="146" t="s">
        <v>239</v>
      </c>
    </row>
    <row r="48" spans="2:21" s="125" customFormat="1" ht="15">
      <c r="B48" s="81" t="s">
        <v>217</v>
      </c>
      <c r="C48" s="141">
        <f>'Segments quartely'!C21</f>
        <v>575</v>
      </c>
      <c r="D48" s="142">
        <v>540</v>
      </c>
      <c r="E48" s="142">
        <v>606</v>
      </c>
      <c r="F48" s="142">
        <v>1084</v>
      </c>
      <c r="G48" s="161">
        <v>220</v>
      </c>
      <c r="H48" s="142">
        <v>918</v>
      </c>
      <c r="I48" s="141">
        <v>1138</v>
      </c>
      <c r="J48" s="51">
        <v>40</v>
      </c>
      <c r="K48" s="51">
        <v>362</v>
      </c>
      <c r="L48" s="47">
        <v>402</v>
      </c>
      <c r="M48" s="51">
        <v>260</v>
      </c>
      <c r="N48" s="51">
        <v>157</v>
      </c>
      <c r="O48" s="47">
        <v>417</v>
      </c>
      <c r="P48" s="51">
        <v>-412</v>
      </c>
      <c r="Q48" s="51">
        <v>139</v>
      </c>
      <c r="R48" s="47">
        <v>-273</v>
      </c>
      <c r="S48" s="51">
        <v>332</v>
      </c>
      <c r="T48" s="51">
        <v>260</v>
      </c>
      <c r="U48" s="47">
        <v>592</v>
      </c>
    </row>
    <row r="49" spans="2:21" s="125" customFormat="1" ht="15">
      <c r="B49" s="81" t="s">
        <v>218</v>
      </c>
      <c r="C49" s="141">
        <f>'Segments quartely'!D21</f>
        <v>-296</v>
      </c>
      <c r="D49" s="142">
        <v>-331</v>
      </c>
      <c r="E49" s="142">
        <v>-321</v>
      </c>
      <c r="F49" s="142">
        <v>308</v>
      </c>
      <c r="G49" s="161">
        <v>1159</v>
      </c>
      <c r="H49" s="142">
        <v>-751</v>
      </c>
      <c r="I49" s="141">
        <v>408</v>
      </c>
      <c r="J49" s="51">
        <v>586</v>
      </c>
      <c r="K49" s="51">
        <v>-315</v>
      </c>
      <c r="L49" s="47">
        <v>271</v>
      </c>
      <c r="M49" s="51">
        <v>-73</v>
      </c>
      <c r="N49" s="51">
        <v>-120</v>
      </c>
      <c r="O49" s="47">
        <v>-193</v>
      </c>
      <c r="P49" s="51">
        <v>47</v>
      </c>
      <c r="Q49" s="51">
        <v>-91</v>
      </c>
      <c r="R49" s="47">
        <v>-44</v>
      </c>
      <c r="S49" s="51">
        <v>599</v>
      </c>
      <c r="T49" s="51">
        <v>-225</v>
      </c>
      <c r="U49" s="47">
        <v>374</v>
      </c>
    </row>
    <row r="50" spans="2:21" s="125" customFormat="1" ht="15">
      <c r="B50" s="81" t="s">
        <v>219</v>
      </c>
      <c r="C50" s="141">
        <f>'Segments quartely'!E21</f>
        <v>292</v>
      </c>
      <c r="D50" s="142">
        <v>353</v>
      </c>
      <c r="E50" s="142">
        <v>463</v>
      </c>
      <c r="F50" s="142">
        <v>461</v>
      </c>
      <c r="G50" s="161">
        <v>1635</v>
      </c>
      <c r="H50" s="142">
        <v>0</v>
      </c>
      <c r="I50" s="141">
        <v>1635</v>
      </c>
      <c r="J50" s="51">
        <v>357</v>
      </c>
      <c r="K50" s="51">
        <v>0</v>
      </c>
      <c r="L50" s="47">
        <v>357</v>
      </c>
      <c r="M50" s="51">
        <v>310</v>
      </c>
      <c r="N50" s="51">
        <v>0</v>
      </c>
      <c r="O50" s="47">
        <v>310</v>
      </c>
      <c r="P50" s="51">
        <v>435</v>
      </c>
      <c r="Q50" s="51">
        <v>0</v>
      </c>
      <c r="R50" s="47">
        <v>435</v>
      </c>
      <c r="S50" s="51">
        <v>533</v>
      </c>
      <c r="T50" s="51">
        <v>0</v>
      </c>
      <c r="U50" s="47">
        <v>533</v>
      </c>
    </row>
    <row r="51" spans="2:21" s="125" customFormat="1" ht="15">
      <c r="B51" s="81" t="s">
        <v>205</v>
      </c>
      <c r="C51" s="141">
        <f>'Segments quartely'!F21</f>
        <v>131</v>
      </c>
      <c r="D51" s="142">
        <v>-88</v>
      </c>
      <c r="E51" s="142">
        <v>81</v>
      </c>
      <c r="F51" s="142">
        <v>301</v>
      </c>
      <c r="G51" s="161">
        <v>399</v>
      </c>
      <c r="H51" s="142">
        <v>0</v>
      </c>
      <c r="I51" s="141">
        <v>399</v>
      </c>
      <c r="J51" s="51">
        <v>100</v>
      </c>
      <c r="K51" s="51">
        <v>0</v>
      </c>
      <c r="L51" s="47">
        <v>100</v>
      </c>
      <c r="M51" s="51">
        <v>25</v>
      </c>
      <c r="N51" s="51">
        <v>0</v>
      </c>
      <c r="O51" s="47">
        <v>25</v>
      </c>
      <c r="P51" s="51">
        <v>8</v>
      </c>
      <c r="Q51" s="51">
        <v>0</v>
      </c>
      <c r="R51" s="47">
        <v>8</v>
      </c>
      <c r="S51" s="51">
        <v>266</v>
      </c>
      <c r="T51" s="51">
        <v>0</v>
      </c>
      <c r="U51" s="47">
        <v>266</v>
      </c>
    </row>
    <row r="52" spans="2:21" s="125" customFormat="1" ht="15">
      <c r="B52" s="82" t="s">
        <v>220</v>
      </c>
      <c r="C52" s="141">
        <f>'Segments quartely'!G21</f>
        <v>-20</v>
      </c>
      <c r="D52" s="142">
        <v>-57</v>
      </c>
      <c r="E52" s="142">
        <v>-66</v>
      </c>
      <c r="F52" s="142">
        <v>-80</v>
      </c>
      <c r="G52" s="161">
        <v>-76</v>
      </c>
      <c r="H52" s="142">
        <v>-168</v>
      </c>
      <c r="I52" s="141">
        <v>-244</v>
      </c>
      <c r="J52" s="51">
        <v>-45</v>
      </c>
      <c r="K52" s="51">
        <v>-48</v>
      </c>
      <c r="L52" s="47">
        <v>-93</v>
      </c>
      <c r="M52" s="51">
        <v>-10</v>
      </c>
      <c r="N52" s="51">
        <v>-36</v>
      </c>
      <c r="O52" s="47">
        <v>-46</v>
      </c>
      <c r="P52" s="51">
        <v>-7</v>
      </c>
      <c r="Q52" s="51">
        <v>-49</v>
      </c>
      <c r="R52" s="47">
        <v>-56</v>
      </c>
      <c r="S52" s="51">
        <v>-14</v>
      </c>
      <c r="T52" s="51">
        <v>-35</v>
      </c>
      <c r="U52" s="47">
        <v>-49</v>
      </c>
    </row>
    <row r="53" spans="2:21" s="125" customFormat="1" ht="15">
      <c r="B53" s="82" t="s">
        <v>221</v>
      </c>
      <c r="C53" s="141">
        <f>'Segments quartely'!H21</f>
        <v>-32</v>
      </c>
      <c r="D53" s="142">
        <v>1</v>
      </c>
      <c r="E53" s="142">
        <v>5</v>
      </c>
      <c r="F53" s="142">
        <v>0</v>
      </c>
      <c r="G53" s="161">
        <v>23</v>
      </c>
      <c r="H53" s="142">
        <v>1</v>
      </c>
      <c r="I53" s="141">
        <v>24</v>
      </c>
      <c r="J53" s="51">
        <v>10</v>
      </c>
      <c r="K53" s="51">
        <v>1</v>
      </c>
      <c r="L53" s="47">
        <v>11</v>
      </c>
      <c r="M53" s="51">
        <v>6</v>
      </c>
      <c r="N53" s="51">
        <v>-1</v>
      </c>
      <c r="O53" s="47">
        <v>5</v>
      </c>
      <c r="P53" s="51">
        <v>2</v>
      </c>
      <c r="Q53" s="51">
        <v>1</v>
      </c>
      <c r="R53" s="47">
        <v>3</v>
      </c>
      <c r="S53" s="51">
        <v>5</v>
      </c>
      <c r="T53" s="51">
        <v>0</v>
      </c>
      <c r="U53" s="47">
        <v>5</v>
      </c>
    </row>
    <row r="54" spans="2:21" s="125" customFormat="1" ht="15">
      <c r="B54" s="82" t="s">
        <v>160</v>
      </c>
      <c r="C54" s="141">
        <f>'Segments quartely'!I21</f>
        <v>650</v>
      </c>
      <c r="D54" s="142">
        <v>418</v>
      </c>
      <c r="E54" s="142">
        <v>768</v>
      </c>
      <c r="F54" s="142">
        <v>2074</v>
      </c>
      <c r="G54" s="161">
        <v>3360</v>
      </c>
      <c r="H54" s="142">
        <v>0</v>
      </c>
      <c r="I54" s="141">
        <v>3360</v>
      </c>
      <c r="J54" s="142">
        <v>1048</v>
      </c>
      <c r="K54" s="142">
        <v>0</v>
      </c>
      <c r="L54" s="141">
        <v>1048</v>
      </c>
      <c r="M54" s="142">
        <v>518</v>
      </c>
      <c r="N54" s="142">
        <v>0</v>
      </c>
      <c r="O54" s="141">
        <v>518</v>
      </c>
      <c r="P54" s="142">
        <v>73</v>
      </c>
      <c r="Q54" s="142">
        <v>0</v>
      </c>
      <c r="R54" s="141">
        <v>73</v>
      </c>
      <c r="S54" s="142">
        <v>1721</v>
      </c>
      <c r="T54" s="142">
        <v>0</v>
      </c>
      <c r="U54" s="141">
        <v>1721</v>
      </c>
    </row>
    <row r="55" spans="2:21" s="125" customFormat="1" ht="12.75">
      <c r="B55" s="35"/>
      <c r="C55" s="35"/>
      <c r="D55" s="35"/>
      <c r="E55" s="35"/>
      <c r="F55" s="35"/>
      <c r="G55" s="35"/>
      <c r="H55" s="35"/>
      <c r="I55" s="35"/>
      <c r="J55" s="35"/>
      <c r="K55" s="35"/>
      <c r="L55" s="35"/>
      <c r="M55" s="35"/>
      <c r="N55" s="35"/>
      <c r="O55" s="35"/>
      <c r="P55" s="35"/>
      <c r="Q55" s="35"/>
      <c r="R55" s="35"/>
      <c r="S55" s="35"/>
      <c r="T55" s="35"/>
      <c r="U55" s="35"/>
    </row>
    <row r="56" spans="2:21" s="125" customFormat="1" ht="12.75">
      <c r="B56" s="35"/>
      <c r="C56" s="35"/>
      <c r="D56" s="35"/>
      <c r="E56" s="35"/>
      <c r="F56" s="35"/>
      <c r="G56" s="35"/>
      <c r="H56" s="35"/>
      <c r="I56" s="35"/>
      <c r="J56" s="35"/>
      <c r="K56" s="35"/>
      <c r="L56" s="35"/>
      <c r="M56" s="35"/>
      <c r="N56" s="35"/>
      <c r="O56" s="35"/>
      <c r="P56" s="35"/>
      <c r="Q56" s="35"/>
      <c r="R56" s="35"/>
      <c r="S56" s="35"/>
      <c r="T56" s="35"/>
      <c r="U56" s="35"/>
    </row>
    <row r="57" spans="2:21" s="125" customFormat="1" ht="23.25">
      <c r="B57" s="122" t="s">
        <v>266</v>
      </c>
      <c r="C57" s="170" t="str">
        <f>C9</f>
        <v>Q4 2017</v>
      </c>
      <c r="D57" s="179" t="s">
        <v>273</v>
      </c>
      <c r="E57" s="170" t="s">
        <v>265</v>
      </c>
      <c r="F57" s="148" t="s">
        <v>262</v>
      </c>
      <c r="G57" s="199" t="s">
        <v>33</v>
      </c>
      <c r="H57" s="199"/>
      <c r="I57" s="199"/>
      <c r="J57" s="199" t="s">
        <v>32</v>
      </c>
      <c r="K57" s="199"/>
      <c r="L57" s="199"/>
      <c r="M57" s="199" t="s">
        <v>31</v>
      </c>
      <c r="N57" s="199"/>
      <c r="O57" s="199"/>
      <c r="P57" s="199" t="s">
        <v>28</v>
      </c>
      <c r="Q57" s="199"/>
      <c r="R57" s="199"/>
      <c r="S57" s="199" t="s">
        <v>27</v>
      </c>
      <c r="T57" s="199"/>
      <c r="U57" s="199"/>
    </row>
    <row r="58" spans="2:21" ht="12.75">
      <c r="B58" s="123"/>
      <c r="C58" s="171" t="s">
        <v>35</v>
      </c>
      <c r="D58" s="180" t="s">
        <v>35</v>
      </c>
      <c r="E58" s="171" t="s">
        <v>61</v>
      </c>
      <c r="F58" s="149" t="s">
        <v>61</v>
      </c>
      <c r="G58" s="200" t="s">
        <v>61</v>
      </c>
      <c r="H58" s="200"/>
      <c r="I58" s="200"/>
      <c r="J58" s="200" t="s">
        <v>61</v>
      </c>
      <c r="K58" s="200"/>
      <c r="L58" s="200"/>
      <c r="M58" s="200" t="s">
        <v>61</v>
      </c>
      <c r="N58" s="200"/>
      <c r="O58" s="200"/>
      <c r="P58" s="200" t="s">
        <v>61</v>
      </c>
      <c r="Q58" s="200"/>
      <c r="R58" s="200"/>
      <c r="S58" s="200" t="s">
        <v>61</v>
      </c>
      <c r="T58" s="200"/>
      <c r="U58" s="200"/>
    </row>
    <row r="59" spans="2:21" ht="26.25" thickBot="1">
      <c r="B59" s="143"/>
      <c r="C59" s="146"/>
      <c r="D59" s="159"/>
      <c r="E59" s="159"/>
      <c r="F59" s="159"/>
      <c r="G59" s="160" t="s">
        <v>237</v>
      </c>
      <c r="H59" s="145" t="s">
        <v>238</v>
      </c>
      <c r="I59" s="146" t="s">
        <v>239</v>
      </c>
      <c r="J59" s="144" t="s">
        <v>237</v>
      </c>
      <c r="K59" s="145" t="s">
        <v>238</v>
      </c>
      <c r="L59" s="146" t="s">
        <v>239</v>
      </c>
      <c r="M59" s="144" t="s">
        <v>237</v>
      </c>
      <c r="N59" s="145" t="s">
        <v>238</v>
      </c>
      <c r="O59" s="146" t="s">
        <v>239</v>
      </c>
      <c r="P59" s="144" t="s">
        <v>237</v>
      </c>
      <c r="Q59" s="145" t="s">
        <v>238</v>
      </c>
      <c r="R59" s="146" t="s">
        <v>239</v>
      </c>
      <c r="S59" s="144" t="s">
        <v>237</v>
      </c>
      <c r="T59" s="145" t="s">
        <v>238</v>
      </c>
      <c r="U59" s="146" t="s">
        <v>239</v>
      </c>
    </row>
    <row r="60" spans="2:21" ht="15">
      <c r="B60" s="81" t="s">
        <v>217</v>
      </c>
      <c r="C60" s="141">
        <f>'Segments quartely'!C11</f>
        <v>-253</v>
      </c>
      <c r="D60" s="142">
        <v>-257.6</v>
      </c>
      <c r="E60" s="142">
        <v>-256.9</v>
      </c>
      <c r="F60" s="142">
        <v>-292</v>
      </c>
      <c r="G60" s="161">
        <v>-1065</v>
      </c>
      <c r="H60" s="142">
        <v>-3</v>
      </c>
      <c r="I60" s="141">
        <v>-1068</v>
      </c>
      <c r="J60" s="51">
        <v>-255</v>
      </c>
      <c r="K60" s="51">
        <v>0</v>
      </c>
      <c r="L60" s="47">
        <v>-255</v>
      </c>
      <c r="M60" s="51">
        <v>-234</v>
      </c>
      <c r="N60" s="51">
        <v>-2</v>
      </c>
      <c r="O60" s="47">
        <v>-236</v>
      </c>
      <c r="P60" s="51">
        <v>-289</v>
      </c>
      <c r="Q60" s="51">
        <v>-1</v>
      </c>
      <c r="R60" s="47">
        <v>-290</v>
      </c>
      <c r="S60" s="51">
        <v>-287</v>
      </c>
      <c r="T60" s="51">
        <v>0</v>
      </c>
      <c r="U60" s="47">
        <v>-287</v>
      </c>
    </row>
    <row r="61" spans="2:21" ht="15">
      <c r="B61" s="81" t="s">
        <v>218</v>
      </c>
      <c r="C61" s="141">
        <f>'Segments quartely'!D11</f>
        <v>-51</v>
      </c>
      <c r="D61" s="142">
        <v>-52</v>
      </c>
      <c r="E61" s="142">
        <v>-52.3</v>
      </c>
      <c r="F61" s="142">
        <v>-50</v>
      </c>
      <c r="G61" s="161">
        <v>-251</v>
      </c>
      <c r="H61" s="142">
        <v>45</v>
      </c>
      <c r="I61" s="141">
        <v>-206</v>
      </c>
      <c r="J61" s="51">
        <v>-62</v>
      </c>
      <c r="K61" s="51">
        <v>9</v>
      </c>
      <c r="L61" s="47">
        <v>-53</v>
      </c>
      <c r="M61" s="51">
        <v>-65</v>
      </c>
      <c r="N61" s="51">
        <v>13</v>
      </c>
      <c r="O61" s="47">
        <v>-52</v>
      </c>
      <c r="P61" s="51">
        <v>-63</v>
      </c>
      <c r="Q61" s="51">
        <v>11</v>
      </c>
      <c r="R61" s="47">
        <v>-52</v>
      </c>
      <c r="S61" s="51">
        <v>-61</v>
      </c>
      <c r="T61" s="51">
        <v>12</v>
      </c>
      <c r="U61" s="47">
        <v>-49</v>
      </c>
    </row>
    <row r="62" spans="2:21" ht="15">
      <c r="B62" s="81" t="s">
        <v>219</v>
      </c>
      <c r="C62" s="141">
        <f>'Segments quartely'!E11</f>
        <v>-237</v>
      </c>
      <c r="D62" s="142">
        <v>-227.89999999999998</v>
      </c>
      <c r="E62" s="142">
        <v>-228.7</v>
      </c>
      <c r="F62" s="142">
        <v>-231</v>
      </c>
      <c r="G62" s="161">
        <v>-924</v>
      </c>
      <c r="H62" s="142">
        <v>0</v>
      </c>
      <c r="I62" s="141">
        <v>-924</v>
      </c>
      <c r="J62" s="51">
        <v>-237</v>
      </c>
      <c r="K62" s="51">
        <v>0</v>
      </c>
      <c r="L62" s="47">
        <v>-237</v>
      </c>
      <c r="M62" s="51">
        <v>-232</v>
      </c>
      <c r="N62" s="51">
        <v>0</v>
      </c>
      <c r="O62" s="47">
        <v>-232</v>
      </c>
      <c r="P62" s="51">
        <v>-230</v>
      </c>
      <c r="Q62" s="51">
        <v>0</v>
      </c>
      <c r="R62" s="47">
        <v>-230</v>
      </c>
      <c r="S62" s="51">
        <v>-225</v>
      </c>
      <c r="T62" s="51">
        <v>0</v>
      </c>
      <c r="U62" s="47">
        <v>-225</v>
      </c>
    </row>
    <row r="63" spans="2:21" ht="15">
      <c r="B63" s="81" t="s">
        <v>205</v>
      </c>
      <c r="C63" s="141">
        <f>'Segments quartely'!F11</f>
        <v>-110</v>
      </c>
      <c r="D63" s="142">
        <v>-110.1</v>
      </c>
      <c r="E63" s="142">
        <v>-89.9</v>
      </c>
      <c r="F63" s="142">
        <v>-108</v>
      </c>
      <c r="G63" s="161">
        <v>-360</v>
      </c>
      <c r="H63" s="142">
        <v>0</v>
      </c>
      <c r="I63" s="141">
        <v>-360</v>
      </c>
      <c r="J63" s="51">
        <v>-99</v>
      </c>
      <c r="K63" s="51">
        <v>0</v>
      </c>
      <c r="L63" s="47">
        <v>-99</v>
      </c>
      <c r="M63" s="51">
        <v>-85</v>
      </c>
      <c r="N63" s="51">
        <v>0</v>
      </c>
      <c r="O63" s="47">
        <v>-85</v>
      </c>
      <c r="P63" s="51">
        <v>-80</v>
      </c>
      <c r="Q63" s="51">
        <v>0</v>
      </c>
      <c r="R63" s="47">
        <v>-80</v>
      </c>
      <c r="S63" s="51">
        <v>-96</v>
      </c>
      <c r="T63" s="51">
        <v>0</v>
      </c>
      <c r="U63" s="47">
        <v>-96</v>
      </c>
    </row>
    <row r="64" spans="2:21" ht="15">
      <c r="B64" s="82" t="s">
        <v>220</v>
      </c>
      <c r="C64" s="141">
        <f>'Segments quartely'!G11</f>
        <v>-21</v>
      </c>
      <c r="D64" s="142">
        <v>-14.2</v>
      </c>
      <c r="E64" s="142">
        <v>-12.3</v>
      </c>
      <c r="F64" s="142">
        <v>-14</v>
      </c>
      <c r="G64" s="161">
        <v>-15</v>
      </c>
      <c r="H64" s="142">
        <v>-43</v>
      </c>
      <c r="I64" s="141">
        <v>-58</v>
      </c>
      <c r="J64" s="51">
        <v>-5</v>
      </c>
      <c r="K64" s="51">
        <v>-10</v>
      </c>
      <c r="L64" s="47">
        <v>-15</v>
      </c>
      <c r="M64" s="51">
        <v>-4</v>
      </c>
      <c r="N64" s="51">
        <v>-10</v>
      </c>
      <c r="O64" s="47">
        <v>-14</v>
      </c>
      <c r="P64" s="51">
        <v>-2</v>
      </c>
      <c r="Q64" s="51">
        <v>-11</v>
      </c>
      <c r="R64" s="47">
        <v>-13</v>
      </c>
      <c r="S64" s="51">
        <v>-4</v>
      </c>
      <c r="T64" s="51">
        <v>-12</v>
      </c>
      <c r="U64" s="47">
        <v>-16</v>
      </c>
    </row>
    <row r="65" spans="2:21" ht="15">
      <c r="B65" s="82" t="s">
        <v>221</v>
      </c>
      <c r="C65" s="141">
        <f>'Segments quartely'!H11</f>
        <v>-1</v>
      </c>
      <c r="D65" s="142">
        <v>1</v>
      </c>
      <c r="E65" s="142">
        <v>0</v>
      </c>
      <c r="F65" s="142">
        <v>0</v>
      </c>
      <c r="G65" s="161">
        <v>1</v>
      </c>
      <c r="H65" s="142">
        <v>1</v>
      </c>
      <c r="I65" s="141">
        <v>2</v>
      </c>
      <c r="J65" s="51">
        <v>-1</v>
      </c>
      <c r="K65" s="51">
        <v>1</v>
      </c>
      <c r="L65" s="47">
        <v>0</v>
      </c>
      <c r="M65" s="51">
        <v>1</v>
      </c>
      <c r="N65" s="51">
        <v>-1</v>
      </c>
      <c r="O65" s="47">
        <v>0</v>
      </c>
      <c r="P65" s="51">
        <v>0</v>
      </c>
      <c r="Q65" s="51">
        <v>1</v>
      </c>
      <c r="R65" s="47">
        <v>1</v>
      </c>
      <c r="S65" s="51">
        <v>1</v>
      </c>
      <c r="T65" s="51">
        <v>0</v>
      </c>
      <c r="U65" s="47">
        <v>1</v>
      </c>
    </row>
    <row r="66" spans="2:21" ht="15">
      <c r="B66" s="82" t="s">
        <v>160</v>
      </c>
      <c r="C66" s="141">
        <f>'Segments quartely'!I11</f>
        <v>-673</v>
      </c>
      <c r="D66" s="142">
        <v>-661</v>
      </c>
      <c r="E66" s="142">
        <v>-640</v>
      </c>
      <c r="F66" s="142">
        <v>-695</v>
      </c>
      <c r="G66" s="161">
        <v>-2614</v>
      </c>
      <c r="H66" s="142">
        <v>0</v>
      </c>
      <c r="I66" s="141">
        <v>-2614</v>
      </c>
      <c r="J66" s="142">
        <v>-659</v>
      </c>
      <c r="K66" s="142">
        <v>0</v>
      </c>
      <c r="L66" s="141">
        <v>-659</v>
      </c>
      <c r="M66" s="142">
        <v>-619</v>
      </c>
      <c r="N66" s="142">
        <v>0</v>
      </c>
      <c r="O66" s="141">
        <v>-619</v>
      </c>
      <c r="P66" s="142">
        <v>-664</v>
      </c>
      <c r="Q66" s="142">
        <v>0</v>
      </c>
      <c r="R66" s="141">
        <v>-664</v>
      </c>
      <c r="S66" s="142">
        <v>-672</v>
      </c>
      <c r="T66" s="142">
        <v>0</v>
      </c>
      <c r="U66" s="141">
        <v>-672</v>
      </c>
    </row>
  </sheetData>
  <sheetProtection/>
  <mergeCells count="51">
    <mergeCell ref="C4:S4"/>
    <mergeCell ref="S9:U9"/>
    <mergeCell ref="G10:I10"/>
    <mergeCell ref="J10:L10"/>
    <mergeCell ref="M10:O10"/>
    <mergeCell ref="J9:L9"/>
    <mergeCell ref="P10:R10"/>
    <mergeCell ref="S10:U10"/>
    <mergeCell ref="G9:I9"/>
    <mergeCell ref="M9:O9"/>
    <mergeCell ref="S22:U22"/>
    <mergeCell ref="S33:U33"/>
    <mergeCell ref="M33:O33"/>
    <mergeCell ref="M22:O22"/>
    <mergeCell ref="P22:R22"/>
    <mergeCell ref="G34:I34"/>
    <mergeCell ref="G21:I21"/>
    <mergeCell ref="S46:U46"/>
    <mergeCell ref="G45:I45"/>
    <mergeCell ref="J45:L45"/>
    <mergeCell ref="M45:O45"/>
    <mergeCell ref="P45:R45"/>
    <mergeCell ref="S21:U21"/>
    <mergeCell ref="G33:I33"/>
    <mergeCell ref="S34:U34"/>
    <mergeCell ref="G22:I22"/>
    <mergeCell ref="J57:L57"/>
    <mergeCell ref="P33:R33"/>
    <mergeCell ref="P57:R57"/>
    <mergeCell ref="M57:O57"/>
    <mergeCell ref="M34:O34"/>
    <mergeCell ref="P34:R34"/>
    <mergeCell ref="J33:L33"/>
    <mergeCell ref="M46:O46"/>
    <mergeCell ref="P46:R46"/>
    <mergeCell ref="P9:R9"/>
    <mergeCell ref="J34:L34"/>
    <mergeCell ref="J21:L21"/>
    <mergeCell ref="M21:O21"/>
    <mergeCell ref="P21:R21"/>
    <mergeCell ref="J22:L22"/>
    <mergeCell ref="S57:U57"/>
    <mergeCell ref="S45:U45"/>
    <mergeCell ref="G58:I58"/>
    <mergeCell ref="J58:L58"/>
    <mergeCell ref="M58:O58"/>
    <mergeCell ref="P58:R58"/>
    <mergeCell ref="S58:U58"/>
    <mergeCell ref="G57:I57"/>
    <mergeCell ref="G46:I46"/>
    <mergeCell ref="J46:L46"/>
  </mergeCells>
  <conditionalFormatting sqref="T12:T17">
    <cfRule type="cellIs" priority="89" dxfId="1" operator="lessThan" stopIfTrue="1">
      <formula>0</formula>
    </cfRule>
    <cfRule type="cellIs" priority="90" dxfId="0" operator="greaterThan" stopIfTrue="1">
      <formula>0</formula>
    </cfRule>
  </conditionalFormatting>
  <conditionalFormatting sqref="K12:K16">
    <cfRule type="cellIs" priority="103" dxfId="1" operator="lessThan" stopIfTrue="1">
      <formula>0</formula>
    </cfRule>
    <cfRule type="cellIs" priority="104" dxfId="0" operator="greaterThan" stopIfTrue="1">
      <formula>0</formula>
    </cfRule>
  </conditionalFormatting>
  <conditionalFormatting sqref="K24:K30">
    <cfRule type="cellIs" priority="101" dxfId="1" operator="lessThan" stopIfTrue="1">
      <formula>0</formula>
    </cfRule>
    <cfRule type="cellIs" priority="102" dxfId="0" operator="greaterThan" stopIfTrue="1">
      <formula>0</formula>
    </cfRule>
  </conditionalFormatting>
  <conditionalFormatting sqref="K36:K41">
    <cfRule type="cellIs" priority="99" dxfId="1" operator="lessThan" stopIfTrue="1">
      <formula>0</formula>
    </cfRule>
    <cfRule type="cellIs" priority="100" dxfId="0" operator="greaterThan" stopIfTrue="1">
      <formula>0</formula>
    </cfRule>
  </conditionalFormatting>
  <conditionalFormatting sqref="N12:N17">
    <cfRule type="cellIs" priority="97" dxfId="1" operator="lessThan" stopIfTrue="1">
      <formula>0</formula>
    </cfRule>
    <cfRule type="cellIs" priority="98" dxfId="0" operator="greaterThan" stopIfTrue="1">
      <formula>0</formula>
    </cfRule>
  </conditionalFormatting>
  <conditionalFormatting sqref="N24:N30">
    <cfRule type="cellIs" priority="95" dxfId="1" operator="lessThan" stopIfTrue="1">
      <formula>0</formula>
    </cfRule>
    <cfRule type="cellIs" priority="96" dxfId="0" operator="greaterThan" stopIfTrue="1">
      <formula>0</formula>
    </cfRule>
  </conditionalFormatting>
  <conditionalFormatting sqref="N36:N41">
    <cfRule type="cellIs" priority="93" dxfId="1" operator="lessThan" stopIfTrue="1">
      <formula>0</formula>
    </cfRule>
    <cfRule type="cellIs" priority="94" dxfId="0" operator="greaterThan" stopIfTrue="1">
      <formula>0</formula>
    </cfRule>
  </conditionalFormatting>
  <conditionalFormatting sqref="Q12:Q17">
    <cfRule type="cellIs" priority="91" dxfId="1" operator="lessThan" stopIfTrue="1">
      <formula>0</formula>
    </cfRule>
    <cfRule type="cellIs" priority="92" dxfId="0" operator="greaterThan" stopIfTrue="1">
      <formula>0</formula>
    </cfRule>
  </conditionalFormatting>
  <conditionalFormatting sqref="T24:T30">
    <cfRule type="cellIs" priority="87" dxfId="1" operator="lessThan" stopIfTrue="1">
      <formula>0</formula>
    </cfRule>
    <cfRule type="cellIs" priority="88" dxfId="0" operator="greaterThan" stopIfTrue="1">
      <formula>0</formula>
    </cfRule>
  </conditionalFormatting>
  <conditionalFormatting sqref="Q24:Q30">
    <cfRule type="cellIs" priority="85" dxfId="1" operator="lessThan" stopIfTrue="1">
      <formula>0</formula>
    </cfRule>
    <cfRule type="cellIs" priority="86" dxfId="0" operator="greaterThan" stopIfTrue="1">
      <formula>0</formula>
    </cfRule>
  </conditionalFormatting>
  <conditionalFormatting sqref="Q36:Q41">
    <cfRule type="cellIs" priority="83" dxfId="1" operator="lessThan" stopIfTrue="1">
      <formula>0</formula>
    </cfRule>
    <cfRule type="cellIs" priority="84" dxfId="0" operator="greaterThan" stopIfTrue="1">
      <formula>0</formula>
    </cfRule>
  </conditionalFormatting>
  <conditionalFormatting sqref="T36:T41">
    <cfRule type="cellIs" priority="81" dxfId="1" operator="lessThan" stopIfTrue="1">
      <formula>0</formula>
    </cfRule>
    <cfRule type="cellIs" priority="82" dxfId="0" operator="greaterThan" stopIfTrue="1">
      <formula>0</formula>
    </cfRule>
  </conditionalFormatting>
  <conditionalFormatting sqref="T66">
    <cfRule type="cellIs" priority="31" dxfId="1" operator="lessThan" stopIfTrue="1">
      <formula>0</formula>
    </cfRule>
    <cfRule type="cellIs" priority="32" dxfId="0" operator="greaterThan" stopIfTrue="1">
      <formula>0</formula>
    </cfRule>
  </conditionalFormatting>
  <conditionalFormatting sqref="T42">
    <cfRule type="cellIs" priority="21" dxfId="1" operator="lessThan" stopIfTrue="1">
      <formula>0</formula>
    </cfRule>
    <cfRule type="cellIs" priority="22" dxfId="0" operator="greaterThan" stopIfTrue="1">
      <formula>0</formula>
    </cfRule>
  </conditionalFormatting>
  <conditionalFormatting sqref="Q48:Q53">
    <cfRule type="cellIs" priority="63" dxfId="1" operator="lessThan" stopIfTrue="1">
      <formula>0</formula>
    </cfRule>
    <cfRule type="cellIs" priority="64" dxfId="0" operator="greaterThan" stopIfTrue="1">
      <formula>0</formula>
    </cfRule>
  </conditionalFormatting>
  <conditionalFormatting sqref="N18">
    <cfRule type="cellIs" priority="75" dxfId="1" operator="lessThan" stopIfTrue="1">
      <formula>0</formula>
    </cfRule>
    <cfRule type="cellIs" priority="76" dxfId="0" operator="greaterThan" stopIfTrue="1">
      <formula>0</formula>
    </cfRule>
  </conditionalFormatting>
  <conditionalFormatting sqref="Q18">
    <cfRule type="cellIs" priority="73" dxfId="1" operator="lessThan" stopIfTrue="1">
      <formula>0</formula>
    </cfRule>
    <cfRule type="cellIs" priority="74" dxfId="0" operator="greaterThan" stopIfTrue="1">
      <formula>0</formula>
    </cfRule>
  </conditionalFormatting>
  <conditionalFormatting sqref="T18">
    <cfRule type="cellIs" priority="71" dxfId="1" operator="lessThan" stopIfTrue="1">
      <formula>0</formula>
    </cfRule>
    <cfRule type="cellIs" priority="72" dxfId="0" operator="greaterThan" stopIfTrue="1">
      <formula>0</formula>
    </cfRule>
  </conditionalFormatting>
  <conditionalFormatting sqref="Q54">
    <cfRule type="cellIs" priority="53" dxfId="1" operator="lessThan" stopIfTrue="1">
      <formula>0</formula>
    </cfRule>
    <cfRule type="cellIs" priority="54" dxfId="0" operator="greaterThan" stopIfTrue="1">
      <formula>0</formula>
    </cfRule>
  </conditionalFormatting>
  <conditionalFormatting sqref="K48:K53">
    <cfRule type="cellIs" priority="67" dxfId="1" operator="lessThan" stopIfTrue="1">
      <formula>0</formula>
    </cfRule>
    <cfRule type="cellIs" priority="68" dxfId="0" operator="greaterThan" stopIfTrue="1">
      <formula>0</formula>
    </cfRule>
  </conditionalFormatting>
  <conditionalFormatting sqref="N48:N53">
    <cfRule type="cellIs" priority="65" dxfId="1" operator="lessThan" stopIfTrue="1">
      <formula>0</formula>
    </cfRule>
    <cfRule type="cellIs" priority="66" dxfId="0" operator="greaterThan" stopIfTrue="1">
      <formula>0</formula>
    </cfRule>
  </conditionalFormatting>
  <conditionalFormatting sqref="T48:T53">
    <cfRule type="cellIs" priority="61" dxfId="1" operator="lessThan" stopIfTrue="1">
      <formula>0</formula>
    </cfRule>
    <cfRule type="cellIs" priority="62" dxfId="0" operator="greaterThan" stopIfTrue="1">
      <formula>0</formula>
    </cfRule>
  </conditionalFormatting>
  <conditionalFormatting sqref="Q60:Q65">
    <cfRule type="cellIs" priority="43" dxfId="1" operator="lessThan" stopIfTrue="1">
      <formula>0</formula>
    </cfRule>
    <cfRule type="cellIs" priority="44" dxfId="0" operator="greaterThan" stopIfTrue="1">
      <formula>0</formula>
    </cfRule>
  </conditionalFormatting>
  <conditionalFormatting sqref="K54">
    <cfRule type="cellIs" priority="57" dxfId="1" operator="lessThan" stopIfTrue="1">
      <formula>0</formula>
    </cfRule>
    <cfRule type="cellIs" priority="58" dxfId="0" operator="greaterThan" stopIfTrue="1">
      <formula>0</formula>
    </cfRule>
  </conditionalFormatting>
  <conditionalFormatting sqref="N54">
    <cfRule type="cellIs" priority="55" dxfId="1" operator="lessThan" stopIfTrue="1">
      <formula>0</formula>
    </cfRule>
    <cfRule type="cellIs" priority="56" dxfId="0" operator="greaterThan" stopIfTrue="1">
      <formula>0</formula>
    </cfRule>
  </conditionalFormatting>
  <conditionalFormatting sqref="T54">
    <cfRule type="cellIs" priority="51" dxfId="1" operator="lessThan" stopIfTrue="1">
      <formula>0</formula>
    </cfRule>
    <cfRule type="cellIs" priority="52" dxfId="0" operator="greaterThan" stopIfTrue="1">
      <formula>0</formula>
    </cfRule>
  </conditionalFormatting>
  <conditionalFormatting sqref="Q66">
    <cfRule type="cellIs" priority="33" dxfId="1" operator="lessThan" stopIfTrue="1">
      <formula>0</formula>
    </cfRule>
    <cfRule type="cellIs" priority="34" dxfId="0" operator="greaterThan" stopIfTrue="1">
      <formula>0</formula>
    </cfRule>
  </conditionalFormatting>
  <conditionalFormatting sqref="K60:K65">
    <cfRule type="cellIs" priority="47" dxfId="1" operator="lessThan" stopIfTrue="1">
      <formula>0</formula>
    </cfRule>
    <cfRule type="cellIs" priority="48" dxfId="0" operator="greaterThan" stopIfTrue="1">
      <formula>0</formula>
    </cfRule>
  </conditionalFormatting>
  <conditionalFormatting sqref="N60:N65">
    <cfRule type="cellIs" priority="45" dxfId="1" operator="lessThan" stopIfTrue="1">
      <formula>0</formula>
    </cfRule>
    <cfRule type="cellIs" priority="46" dxfId="0" operator="greaterThan" stopIfTrue="1">
      <formula>0</formula>
    </cfRule>
  </conditionalFormatting>
  <conditionalFormatting sqref="T60:T65">
    <cfRule type="cellIs" priority="41" dxfId="1" operator="lessThan" stopIfTrue="1">
      <formula>0</formula>
    </cfRule>
    <cfRule type="cellIs" priority="42" dxfId="0" operator="greaterThan" stopIfTrue="1">
      <formula>0</formula>
    </cfRule>
  </conditionalFormatting>
  <conditionalFormatting sqref="Q42">
    <cfRule type="cellIs" priority="23" dxfId="1" operator="lessThan" stopIfTrue="1">
      <formula>0</formula>
    </cfRule>
    <cfRule type="cellIs" priority="24" dxfId="0" operator="greaterThan" stopIfTrue="1">
      <formula>0</formula>
    </cfRule>
  </conditionalFormatting>
  <conditionalFormatting sqref="K66">
    <cfRule type="cellIs" priority="37" dxfId="1" operator="lessThan" stopIfTrue="1">
      <formula>0</formula>
    </cfRule>
    <cfRule type="cellIs" priority="38" dxfId="0" operator="greaterThan" stopIfTrue="1">
      <formula>0</formula>
    </cfRule>
  </conditionalFormatting>
  <conditionalFormatting sqref="N66">
    <cfRule type="cellIs" priority="35" dxfId="1" operator="lessThan" stopIfTrue="1">
      <formula>0</formula>
    </cfRule>
    <cfRule type="cellIs" priority="36" dxfId="0" operator="greaterThan" stopIfTrue="1">
      <formula>0</formula>
    </cfRule>
  </conditionalFormatting>
  <conditionalFormatting sqref="H42">
    <cfRule type="cellIs" priority="13" dxfId="1" operator="lessThan" stopIfTrue="1">
      <formula>0</formula>
    </cfRule>
    <cfRule type="cellIs" priority="14" dxfId="0" operator="greaterThan" stopIfTrue="1">
      <formula>0</formula>
    </cfRule>
  </conditionalFormatting>
  <conditionalFormatting sqref="K42">
    <cfRule type="cellIs" priority="27" dxfId="1" operator="lessThan" stopIfTrue="1">
      <formula>0</formula>
    </cfRule>
    <cfRule type="cellIs" priority="28" dxfId="0" operator="greaterThan" stopIfTrue="1">
      <formula>0</formula>
    </cfRule>
  </conditionalFormatting>
  <conditionalFormatting sqref="N42">
    <cfRule type="cellIs" priority="25" dxfId="1" operator="lessThan" stopIfTrue="1">
      <formula>0</formula>
    </cfRule>
    <cfRule type="cellIs" priority="26" dxfId="0" operator="greaterThan" stopIfTrue="1">
      <formula>0</formula>
    </cfRule>
  </conditionalFormatting>
  <conditionalFormatting sqref="H12:H17 H24:H29 H36:H41">
    <cfRule type="cellIs" priority="19" dxfId="1" operator="lessThan" stopIfTrue="1">
      <formula>0</formula>
    </cfRule>
    <cfRule type="cellIs" priority="20" dxfId="0" operator="greaterThan" stopIfTrue="1">
      <formula>0</formula>
    </cfRule>
  </conditionalFormatting>
  <conditionalFormatting sqref="H18:H19">
    <cfRule type="cellIs" priority="17" dxfId="1" operator="lessThan" stopIfTrue="1">
      <formula>0</formula>
    </cfRule>
    <cfRule type="cellIs" priority="18" dxfId="0" operator="greaterThan" stopIfTrue="1">
      <formula>0</formula>
    </cfRule>
  </conditionalFormatting>
  <conditionalFormatting sqref="H30">
    <cfRule type="cellIs" priority="15" dxfId="1" operator="lessThan" stopIfTrue="1">
      <formula>0</formula>
    </cfRule>
    <cfRule type="cellIs" priority="16" dxfId="0" operator="greaterThan" stopIfTrue="1">
      <formula>0</formula>
    </cfRule>
  </conditionalFormatting>
  <conditionalFormatting sqref="H48:H53">
    <cfRule type="cellIs" priority="11" dxfId="1" operator="lessThan" stopIfTrue="1">
      <formula>0</formula>
    </cfRule>
    <cfRule type="cellIs" priority="12" dxfId="0" operator="greaterThan" stopIfTrue="1">
      <formula>0</formula>
    </cfRule>
  </conditionalFormatting>
  <conditionalFormatting sqref="H54">
    <cfRule type="cellIs" priority="9" dxfId="1" operator="lessThan" stopIfTrue="1">
      <formula>0</formula>
    </cfRule>
    <cfRule type="cellIs" priority="10" dxfId="0" operator="greaterThan" stopIfTrue="1">
      <formula>0</formula>
    </cfRule>
  </conditionalFormatting>
  <conditionalFormatting sqref="H60:H65">
    <cfRule type="cellIs" priority="7" dxfId="1" operator="lessThan" stopIfTrue="1">
      <formula>0</formula>
    </cfRule>
    <cfRule type="cellIs" priority="8" dxfId="0" operator="greaterThan" stopIfTrue="1">
      <formula>0</formula>
    </cfRule>
  </conditionalFormatting>
  <conditionalFormatting sqref="H66">
    <cfRule type="cellIs" priority="5" dxfId="1" operator="lessThan" stopIfTrue="1">
      <formula>0</formula>
    </cfRule>
    <cfRule type="cellIs" priority="6" dxfId="0" operator="greaterThan" stopIfTrue="1">
      <formula>0</formula>
    </cfRule>
  </conditionalFormatting>
  <conditionalFormatting sqref="K17">
    <cfRule type="cellIs" priority="3" dxfId="1" operator="lessThan" stopIfTrue="1">
      <formula>0</formula>
    </cfRule>
    <cfRule type="cellIs" priority="4" dxfId="0" operator="greaterThan" stopIfTrue="1">
      <formula>0</formula>
    </cfRule>
  </conditionalFormatting>
  <conditionalFormatting sqref="K18">
    <cfRule type="cellIs" priority="1" dxfId="1" operator="lessThan" stopIfTrue="1">
      <formula>0</formula>
    </cfRule>
    <cfRule type="cellIs" priority="2" dxfId="0" operator="greater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4" min="1" max="29" man="1"/>
  </colBreaks>
</worksheet>
</file>

<file path=xl/worksheets/sheet11.xml><?xml version="1.0" encoding="utf-8"?>
<worksheet xmlns="http://schemas.openxmlformats.org/spreadsheetml/2006/main" xmlns:r="http://schemas.openxmlformats.org/officeDocument/2006/relationships">
  <dimension ref="B2:AF32"/>
  <sheetViews>
    <sheetView showGridLines="0" zoomScale="90" zoomScaleNormal="90" zoomScaleSheetLayoutView="90" workbookViewId="0" topLeftCell="A1">
      <selection activeCell="A1" sqref="A1"/>
    </sheetView>
  </sheetViews>
  <sheetFormatPr defaultColWidth="9.140625" defaultRowHeight="12.75"/>
  <cols>
    <col min="1" max="1" width="1.28515625" style="183" customWidth="1"/>
    <col min="2" max="2" width="89.00390625" style="183" customWidth="1"/>
    <col min="3" max="23" width="17.7109375" style="183" customWidth="1"/>
    <col min="24" max="28" width="17.7109375" style="183" hidden="1" customWidth="1"/>
    <col min="29" max="16384" width="9.140625" style="183" customWidth="1"/>
  </cols>
  <sheetData>
    <row r="2" spans="2:13" ht="15.75" customHeight="1">
      <c r="B2" s="182"/>
      <c r="C2" s="182"/>
      <c r="D2" s="182"/>
      <c r="E2" s="182"/>
      <c r="F2" s="182"/>
      <c r="G2" s="182"/>
      <c r="I2" s="184"/>
      <c r="J2" s="184"/>
      <c r="K2" s="184"/>
      <c r="L2" s="184"/>
      <c r="M2" s="184"/>
    </row>
    <row r="3" ht="12.75">
      <c r="B3" s="185"/>
    </row>
    <row r="4" spans="2:19" ht="75.75" customHeight="1">
      <c r="B4" s="79" t="s">
        <v>240</v>
      </c>
      <c r="C4" s="80" t="s">
        <v>282</v>
      </c>
      <c r="D4" s="80" t="s">
        <v>283</v>
      </c>
      <c r="E4" s="82" t="s">
        <v>273</v>
      </c>
      <c r="F4" s="82" t="s">
        <v>265</v>
      </c>
      <c r="G4" s="82" t="s">
        <v>262</v>
      </c>
      <c r="H4" s="186"/>
      <c r="I4" s="80" t="s">
        <v>36</v>
      </c>
      <c r="J4" s="80" t="s">
        <v>37</v>
      </c>
      <c r="K4" s="82" t="s">
        <v>38</v>
      </c>
      <c r="L4" s="82" t="s">
        <v>39</v>
      </c>
      <c r="M4" s="82" t="s">
        <v>34</v>
      </c>
      <c r="N4" s="186"/>
      <c r="O4" s="186"/>
      <c r="P4" s="186"/>
      <c r="Q4" s="186"/>
      <c r="R4" s="186"/>
      <c r="S4" s="186"/>
    </row>
    <row r="5" spans="2:19" ht="12" customHeight="1">
      <c r="B5" s="131"/>
      <c r="C5" s="132" t="s">
        <v>61</v>
      </c>
      <c r="D5" s="132" t="s">
        <v>61</v>
      </c>
      <c r="E5" s="133" t="s">
        <v>61</v>
      </c>
      <c r="F5" s="133" t="s">
        <v>61</v>
      </c>
      <c r="G5" s="133" t="s">
        <v>61</v>
      </c>
      <c r="H5" s="186"/>
      <c r="I5" s="132" t="s">
        <v>61</v>
      </c>
      <c r="J5" s="132" t="s">
        <v>61</v>
      </c>
      <c r="K5" s="133" t="s">
        <v>61</v>
      </c>
      <c r="L5" s="133" t="s">
        <v>61</v>
      </c>
      <c r="M5" s="133" t="s">
        <v>61</v>
      </c>
      <c r="N5" s="186"/>
      <c r="O5" s="186"/>
      <c r="P5" s="186"/>
      <c r="Q5" s="186"/>
      <c r="R5" s="186"/>
      <c r="S5" s="186"/>
    </row>
    <row r="6" spans="2:19" ht="12" customHeight="1" thickBot="1">
      <c r="B6" s="135"/>
      <c r="C6" s="136"/>
      <c r="D6" s="136"/>
      <c r="E6" s="138"/>
      <c r="F6" s="138"/>
      <c r="G6" s="138"/>
      <c r="H6" s="186"/>
      <c r="I6" s="134" t="s">
        <v>62</v>
      </c>
      <c r="J6" s="134" t="s">
        <v>62</v>
      </c>
      <c r="K6" s="138" t="s">
        <v>62</v>
      </c>
      <c r="L6" s="138" t="s">
        <v>62</v>
      </c>
      <c r="M6" s="138" t="s">
        <v>62</v>
      </c>
      <c r="N6" s="186"/>
      <c r="O6" s="186"/>
      <c r="P6" s="186"/>
      <c r="Q6" s="186"/>
      <c r="R6" s="186"/>
      <c r="S6" s="186"/>
    </row>
    <row r="7" spans="2:32" ht="12.75" customHeight="1">
      <c r="B7" s="44" t="s">
        <v>223</v>
      </c>
      <c r="C7" s="173">
        <f>'Segments yearly'!$C8</f>
        <v>3092</v>
      </c>
      <c r="D7" s="173">
        <f>'Segments quartely'!$C8</f>
        <v>824</v>
      </c>
      <c r="E7" s="51">
        <v>631</v>
      </c>
      <c r="F7" s="51">
        <v>674</v>
      </c>
      <c r="G7" s="51">
        <v>963</v>
      </c>
      <c r="H7" s="186"/>
      <c r="I7" s="47">
        <v>2776</v>
      </c>
      <c r="J7" s="47">
        <v>794</v>
      </c>
      <c r="K7" s="51">
        <v>603</v>
      </c>
      <c r="L7" s="51">
        <v>701</v>
      </c>
      <c r="M7" s="51">
        <v>678</v>
      </c>
      <c r="N7" s="186"/>
      <c r="O7" s="186"/>
      <c r="P7" s="186"/>
      <c r="Q7" s="186"/>
      <c r="R7" s="186"/>
      <c r="S7" s="186"/>
      <c r="AF7" s="186"/>
    </row>
    <row r="8" spans="2:32" ht="12.75" customHeight="1">
      <c r="B8" s="44" t="s">
        <v>224</v>
      </c>
      <c r="C8" s="173">
        <f>'Segments yearly'!$C9</f>
        <v>3026</v>
      </c>
      <c r="D8" s="173">
        <f>'Segments quartely'!$C9</f>
        <v>878</v>
      </c>
      <c r="E8" s="51">
        <v>639</v>
      </c>
      <c r="F8" s="51">
        <v>620</v>
      </c>
      <c r="G8" s="51">
        <v>888</v>
      </c>
      <c r="I8" s="47">
        <v>2513</v>
      </c>
      <c r="J8" s="47">
        <v>794</v>
      </c>
      <c r="K8" s="51">
        <v>515</v>
      </c>
      <c r="L8" s="51">
        <v>531</v>
      </c>
      <c r="M8" s="51">
        <v>673</v>
      </c>
      <c r="AF8" s="186"/>
    </row>
    <row r="9" spans="2:32" ht="13.5" customHeight="1" thickBot="1">
      <c r="B9" s="83" t="s">
        <v>225</v>
      </c>
      <c r="C9" s="174">
        <f>'Segments yearly'!$C10</f>
        <v>6118</v>
      </c>
      <c r="D9" s="174">
        <f>'Segments quartely'!$C10</f>
        <v>1702</v>
      </c>
      <c r="E9" s="86">
        <v>1270</v>
      </c>
      <c r="F9" s="86">
        <v>1294</v>
      </c>
      <c r="G9" s="86">
        <v>1851</v>
      </c>
      <c r="I9" s="84">
        <v>5289</v>
      </c>
      <c r="J9" s="84">
        <v>1588</v>
      </c>
      <c r="K9" s="86">
        <v>1118</v>
      </c>
      <c r="L9" s="86">
        <v>1232</v>
      </c>
      <c r="M9" s="86">
        <v>1351</v>
      </c>
      <c r="AF9" s="186"/>
    </row>
    <row r="10" spans="2:32" ht="12.75" customHeight="1">
      <c r="B10" s="44" t="s">
        <v>267</v>
      </c>
      <c r="C10" s="173">
        <f>'Segments yearly'!$C11</f>
        <v>-1060</v>
      </c>
      <c r="D10" s="173">
        <f>'Segments quartely'!$C11</f>
        <v>-253</v>
      </c>
      <c r="E10" s="126">
        <v>-257.6</v>
      </c>
      <c r="F10" s="126">
        <v>-256.9</v>
      </c>
      <c r="G10" s="126">
        <v>-292</v>
      </c>
      <c r="I10" s="100">
        <v>-1068</v>
      </c>
      <c r="J10" s="100">
        <v>-255</v>
      </c>
      <c r="K10" s="126">
        <v>-236</v>
      </c>
      <c r="L10" s="126">
        <v>-290</v>
      </c>
      <c r="M10" s="126">
        <v>-287</v>
      </c>
      <c r="T10" s="118"/>
      <c r="U10" s="118"/>
      <c r="V10" s="118"/>
      <c r="W10" s="118"/>
      <c r="X10" s="187"/>
      <c r="Y10" s="118"/>
      <c r="Z10" s="118"/>
      <c r="AA10" s="118"/>
      <c r="AB10" s="118"/>
      <c r="AC10" s="188"/>
      <c r="AD10" s="186"/>
      <c r="AE10" s="186"/>
      <c r="AF10" s="186"/>
    </row>
    <row r="11" spans="2:32" ht="12.75" customHeight="1">
      <c r="B11" s="44" t="s">
        <v>226</v>
      </c>
      <c r="C11" s="173">
        <f>'Segments yearly'!$C12</f>
        <v>-363.3</v>
      </c>
      <c r="D11" s="173">
        <f>'Segments quartely'!$C12</f>
        <v>-100.5</v>
      </c>
      <c r="E11" s="126">
        <v>-74.5</v>
      </c>
      <c r="F11" s="126">
        <v>-74.7</v>
      </c>
      <c r="G11" s="126">
        <v>-114</v>
      </c>
      <c r="H11" s="186"/>
      <c r="I11" s="100">
        <v>-359</v>
      </c>
      <c r="J11" s="100">
        <v>-113</v>
      </c>
      <c r="K11" s="126">
        <v>-88</v>
      </c>
      <c r="L11" s="126">
        <v>-51</v>
      </c>
      <c r="M11" s="126">
        <v>-106</v>
      </c>
      <c r="N11" s="186"/>
      <c r="O11" s="186"/>
      <c r="P11" s="186"/>
      <c r="Q11" s="186"/>
      <c r="R11" s="186"/>
      <c r="S11" s="186"/>
      <c r="AE11" s="186"/>
      <c r="AF11" s="186"/>
    </row>
    <row r="12" spans="2:32" ht="12.75" customHeight="1">
      <c r="B12" s="44" t="s">
        <v>227</v>
      </c>
      <c r="C12" s="173">
        <f>'Segments yearly'!$C13</f>
        <v>-794.9</v>
      </c>
      <c r="D12" s="173">
        <f>'Segments quartely'!$C13</f>
        <v>-238.6</v>
      </c>
      <c r="E12" s="126">
        <v>-171.69999999999993</v>
      </c>
      <c r="F12" s="126">
        <v>-194.5</v>
      </c>
      <c r="G12" s="126">
        <v>-190</v>
      </c>
      <c r="I12" s="100">
        <v>-876</v>
      </c>
      <c r="J12" s="100">
        <v>-233</v>
      </c>
      <c r="K12" s="126">
        <v>-194</v>
      </c>
      <c r="L12" s="126">
        <v>-260</v>
      </c>
      <c r="M12" s="126">
        <v>-189</v>
      </c>
      <c r="AE12" s="186"/>
      <c r="AF12" s="186"/>
    </row>
    <row r="13" spans="2:32" ht="12.75" customHeight="1">
      <c r="B13" s="44" t="s">
        <v>228</v>
      </c>
      <c r="C13" s="173">
        <f>'Segments yearly'!$C14</f>
        <v>-639.3</v>
      </c>
      <c r="D13" s="173">
        <f>'Segments quartely'!$C14</f>
        <v>-209.3</v>
      </c>
      <c r="E13" s="51">
        <v>-145.6</v>
      </c>
      <c r="F13" s="51">
        <v>-144.29999999999998</v>
      </c>
      <c r="G13" s="51">
        <v>-140</v>
      </c>
      <c r="I13" s="48">
        <v>-579</v>
      </c>
      <c r="J13" s="48">
        <v>-187</v>
      </c>
      <c r="K13" s="51">
        <v>-132</v>
      </c>
      <c r="L13" s="51">
        <v>-135</v>
      </c>
      <c r="M13" s="51">
        <v>-125</v>
      </c>
      <c r="AE13" s="186"/>
      <c r="AF13" s="186"/>
    </row>
    <row r="14" spans="2:32" ht="12.75" customHeight="1">
      <c r="B14" s="44" t="s">
        <v>49</v>
      </c>
      <c r="C14" s="173">
        <f>'Segments yearly'!$C15</f>
        <v>-197</v>
      </c>
      <c r="D14" s="173">
        <f>'Segments quartely'!$C15</f>
        <v>-45</v>
      </c>
      <c r="E14" s="51">
        <v>-59</v>
      </c>
      <c r="F14" s="51">
        <v>-41</v>
      </c>
      <c r="G14" s="51">
        <v>-52</v>
      </c>
      <c r="I14" s="48">
        <v>-212</v>
      </c>
      <c r="J14" s="48">
        <v>-53</v>
      </c>
      <c r="K14" s="51">
        <v>-50</v>
      </c>
      <c r="L14" s="51">
        <v>-55</v>
      </c>
      <c r="M14" s="51">
        <v>-54</v>
      </c>
      <c r="AE14" s="186"/>
      <c r="AF14" s="186"/>
    </row>
    <row r="15" spans="2:32" ht="12.75" customHeight="1">
      <c r="B15" s="44" t="s">
        <v>54</v>
      </c>
      <c r="C15" s="173">
        <f>'Segments yearly'!$C16</f>
        <v>-479</v>
      </c>
      <c r="D15" s="173">
        <f>'Segments quartely'!$C16</f>
        <v>-444</v>
      </c>
      <c r="E15" s="51">
        <v>-20.299999999999997</v>
      </c>
      <c r="F15" s="51">
        <v>-2.8000000000000114</v>
      </c>
      <c r="G15" s="51">
        <v>-12</v>
      </c>
      <c r="I15" s="47">
        <v>-1090</v>
      </c>
      <c r="J15" s="47">
        <v>-315</v>
      </c>
      <c r="K15" s="51">
        <v>-35</v>
      </c>
      <c r="L15" s="51">
        <v>-746</v>
      </c>
      <c r="M15" s="51">
        <v>7</v>
      </c>
      <c r="AE15" s="186"/>
      <c r="AF15" s="186"/>
    </row>
    <row r="16" spans="2:32" ht="12.75" customHeight="1">
      <c r="B16" s="44" t="s">
        <v>230</v>
      </c>
      <c r="C16" s="173">
        <f>'Segments yearly'!$C17</f>
        <v>481.2</v>
      </c>
      <c r="D16" s="173">
        <f>'Segments quartely'!$C17</f>
        <v>150</v>
      </c>
      <c r="E16" s="51">
        <v>129.39999999999998</v>
      </c>
      <c r="F16" s="51">
        <v>106.8</v>
      </c>
      <c r="G16" s="51">
        <v>95</v>
      </c>
      <c r="H16" s="186"/>
      <c r="I16" s="47">
        <v>449</v>
      </c>
      <c r="J16" s="47">
        <v>140</v>
      </c>
      <c r="K16" s="51">
        <v>131</v>
      </c>
      <c r="L16" s="51">
        <v>90</v>
      </c>
      <c r="M16" s="51">
        <v>88</v>
      </c>
      <c r="N16" s="186"/>
      <c r="O16" s="186"/>
      <c r="P16" s="186"/>
      <c r="Q16" s="186"/>
      <c r="R16" s="186"/>
      <c r="S16" s="186"/>
      <c r="AE16" s="186"/>
      <c r="AF16" s="186"/>
    </row>
    <row r="17" spans="2:32" ht="12.75" customHeight="1">
      <c r="B17" s="44" t="s">
        <v>229</v>
      </c>
      <c r="C17" s="173">
        <f>'Segments yearly'!$C18</f>
        <v>-261.1</v>
      </c>
      <c r="D17" s="173">
        <f>'Segments quartely'!$C18</f>
        <v>13.2</v>
      </c>
      <c r="E17" s="51">
        <v>-130.8</v>
      </c>
      <c r="F17" s="51">
        <v>-80.8</v>
      </c>
      <c r="G17" s="51">
        <v>-62</v>
      </c>
      <c r="H17" s="186"/>
      <c r="I17" s="47">
        <v>-416</v>
      </c>
      <c r="J17" s="47">
        <v>-169</v>
      </c>
      <c r="K17" s="51">
        <v>-97</v>
      </c>
      <c r="L17" s="51">
        <v>-58</v>
      </c>
      <c r="M17" s="51">
        <v>-93</v>
      </c>
      <c r="N17" s="186"/>
      <c r="O17" s="186"/>
      <c r="P17" s="186"/>
      <c r="Q17" s="186"/>
      <c r="R17" s="186"/>
      <c r="S17" s="186"/>
      <c r="AE17" s="186"/>
      <c r="AF17" s="186"/>
    </row>
    <row r="18" spans="2:32" ht="13.5" customHeight="1" thickBot="1">
      <c r="B18" s="83" t="s">
        <v>231</v>
      </c>
      <c r="C18" s="174">
        <f>'Segments yearly'!$C19</f>
        <v>-3313.5</v>
      </c>
      <c r="D18" s="174">
        <f>'Segments quartely'!$C19</f>
        <v>-1127.4</v>
      </c>
      <c r="E18" s="86">
        <v>-730.1999999999998</v>
      </c>
      <c r="F18" s="86">
        <v>-688.2</v>
      </c>
      <c r="G18" s="86">
        <v>-767</v>
      </c>
      <c r="H18" s="186"/>
      <c r="I18" s="84">
        <v>-4150</v>
      </c>
      <c r="J18" s="84">
        <v>-1185</v>
      </c>
      <c r="K18" s="86">
        <v>-702</v>
      </c>
      <c r="L18" s="86">
        <v>-1505</v>
      </c>
      <c r="M18" s="86">
        <v>-759</v>
      </c>
      <c r="N18" s="186"/>
      <c r="O18" s="186"/>
      <c r="P18" s="186"/>
      <c r="Q18" s="186"/>
      <c r="R18" s="186"/>
      <c r="S18" s="186"/>
      <c r="AE18" s="186"/>
      <c r="AF18" s="186"/>
    </row>
    <row r="19" spans="2:32" ht="13.5" customHeight="1" thickBot="1">
      <c r="B19" s="83" t="s">
        <v>268</v>
      </c>
      <c r="C19" s="175">
        <f>'Segments yearly'!$C20</f>
        <v>3865</v>
      </c>
      <c r="D19" s="175">
        <f>'Segments quartely'!$C20</f>
        <v>828</v>
      </c>
      <c r="E19" s="110">
        <v>798</v>
      </c>
      <c r="F19" s="110">
        <v>863</v>
      </c>
      <c r="G19" s="110">
        <v>1376</v>
      </c>
      <c r="H19" s="186"/>
      <c r="I19" s="111">
        <v>2206</v>
      </c>
      <c r="J19" s="111">
        <v>657</v>
      </c>
      <c r="K19" s="110">
        <v>654</v>
      </c>
      <c r="L19" s="110">
        <v>17</v>
      </c>
      <c r="M19" s="110">
        <v>879</v>
      </c>
      <c r="N19" s="186"/>
      <c r="O19" s="186"/>
      <c r="P19" s="186"/>
      <c r="Q19" s="186"/>
      <c r="R19" s="186"/>
      <c r="S19" s="186"/>
      <c r="AE19" s="186"/>
      <c r="AF19" s="186"/>
    </row>
    <row r="20" spans="2:32" ht="13.5" customHeight="1" thickBot="1">
      <c r="B20" s="83" t="s">
        <v>55</v>
      </c>
      <c r="C20" s="175">
        <f>'Segments yearly'!$C21</f>
        <v>2805</v>
      </c>
      <c r="D20" s="175">
        <f>'Segments quartely'!$C21</f>
        <v>575</v>
      </c>
      <c r="E20" s="110">
        <v>540</v>
      </c>
      <c r="F20" s="110">
        <v>606</v>
      </c>
      <c r="G20" s="110">
        <v>1084</v>
      </c>
      <c r="I20" s="111">
        <v>1138</v>
      </c>
      <c r="J20" s="111">
        <v>402</v>
      </c>
      <c r="K20" s="110">
        <v>417</v>
      </c>
      <c r="L20" s="110">
        <v>-273</v>
      </c>
      <c r="M20" s="110">
        <v>592</v>
      </c>
      <c r="O20" s="186"/>
      <c r="P20" s="186"/>
      <c r="Q20" s="186"/>
      <c r="R20" s="186"/>
      <c r="S20" s="186"/>
      <c r="AE20" s="186"/>
      <c r="AF20" s="186"/>
    </row>
    <row r="21" spans="3:10" ht="12.75">
      <c r="C21" s="189"/>
      <c r="D21" s="189"/>
      <c r="I21" s="189"/>
      <c r="J21" s="189"/>
    </row>
    <row r="22" spans="2:10" ht="12.75">
      <c r="B22" s="183" t="s">
        <v>243</v>
      </c>
      <c r="C22" s="190" t="s">
        <v>296</v>
      </c>
      <c r="D22" s="189"/>
      <c r="I22" s="190"/>
      <c r="J22" s="189"/>
    </row>
    <row r="23" spans="2:10" ht="12.75">
      <c r="B23" s="183" t="s">
        <v>244</v>
      </c>
      <c r="C23" s="190">
        <v>8288</v>
      </c>
      <c r="D23" s="189"/>
      <c r="I23" s="190">
        <v>8188</v>
      </c>
      <c r="J23" s="189"/>
    </row>
    <row r="24" spans="2:10" ht="12.75">
      <c r="B24" s="183" t="s">
        <v>245</v>
      </c>
      <c r="C24" s="190">
        <v>3304</v>
      </c>
      <c r="D24" s="189"/>
      <c r="I24" s="190">
        <v>3929</v>
      </c>
      <c r="J24" s="189"/>
    </row>
    <row r="32" ht="12.75">
      <c r="B32" s="44"/>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6" min="1" max="29" man="1"/>
  </colBreaks>
</worksheet>
</file>

<file path=xl/worksheets/sheet12.xml><?xml version="1.0" encoding="utf-8"?>
<worksheet xmlns="http://schemas.openxmlformats.org/spreadsheetml/2006/main" xmlns:r="http://schemas.openxmlformats.org/officeDocument/2006/relationships">
  <dimension ref="B2:AF41"/>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23" width="17.7109375" style="1" customWidth="1"/>
    <col min="24" max="28" width="17.7109375" style="1" hidden="1" customWidth="1"/>
    <col min="29" max="16384" width="9.140625" style="1" customWidth="1"/>
  </cols>
  <sheetData>
    <row r="2" spans="2:13" ht="15.75" customHeight="1">
      <c r="B2" s="39"/>
      <c r="C2" s="39"/>
      <c r="D2" s="39"/>
      <c r="E2" s="39"/>
      <c r="F2" s="39"/>
      <c r="G2" s="39"/>
      <c r="I2" s="40"/>
      <c r="J2" s="40"/>
      <c r="K2" s="40"/>
      <c r="L2" s="40"/>
      <c r="M2" s="40"/>
    </row>
    <row r="3" ht="12.75">
      <c r="B3" s="2"/>
    </row>
    <row r="4" spans="2:19" ht="75.75" customHeight="1">
      <c r="B4" s="79" t="s">
        <v>242</v>
      </c>
      <c r="C4" s="80" t="s">
        <v>282</v>
      </c>
      <c r="D4" s="80" t="s">
        <v>283</v>
      </c>
      <c r="E4" s="82" t="s">
        <v>273</v>
      </c>
      <c r="F4" s="82" t="s">
        <v>265</v>
      </c>
      <c r="G4" s="82" t="s">
        <v>262</v>
      </c>
      <c r="H4" s="3"/>
      <c r="I4" s="80" t="s">
        <v>36</v>
      </c>
      <c r="J4" s="80" t="s">
        <v>37</v>
      </c>
      <c r="K4" s="82" t="s">
        <v>38</v>
      </c>
      <c r="L4" s="82" t="s">
        <v>39</v>
      </c>
      <c r="M4" s="82" t="s">
        <v>34</v>
      </c>
      <c r="N4" s="3"/>
      <c r="O4" s="3"/>
      <c r="P4" s="3"/>
      <c r="Q4" s="3"/>
      <c r="R4" s="3"/>
      <c r="S4" s="3"/>
    </row>
    <row r="5" spans="2:19" ht="12" customHeight="1">
      <c r="B5" s="131"/>
      <c r="C5" s="132" t="s">
        <v>61</v>
      </c>
      <c r="D5" s="132" t="s">
        <v>61</v>
      </c>
      <c r="E5" s="133" t="s">
        <v>61</v>
      </c>
      <c r="F5" s="133" t="s">
        <v>61</v>
      </c>
      <c r="G5" s="133" t="s">
        <v>61</v>
      </c>
      <c r="H5" s="3"/>
      <c r="I5" s="132" t="s">
        <v>61</v>
      </c>
      <c r="J5" s="132" t="s">
        <v>61</v>
      </c>
      <c r="K5" s="133" t="s">
        <v>61</v>
      </c>
      <c r="L5" s="133" t="s">
        <v>61</v>
      </c>
      <c r="M5" s="133" t="s">
        <v>61</v>
      </c>
      <c r="N5" s="3"/>
      <c r="O5" s="3"/>
      <c r="P5" s="3"/>
      <c r="Q5" s="3"/>
      <c r="R5" s="3"/>
      <c r="S5" s="3"/>
    </row>
    <row r="6" spans="2:19" ht="12" customHeight="1" thickBot="1">
      <c r="B6" s="135"/>
      <c r="C6" s="136"/>
      <c r="D6" s="136"/>
      <c r="E6" s="138"/>
      <c r="F6" s="138"/>
      <c r="G6" s="138"/>
      <c r="H6" s="3"/>
      <c r="I6" s="134" t="s">
        <v>62</v>
      </c>
      <c r="J6" s="134" t="s">
        <v>62</v>
      </c>
      <c r="K6" s="138" t="s">
        <v>62</v>
      </c>
      <c r="L6" s="138" t="s">
        <v>62</v>
      </c>
      <c r="M6" s="138" t="s">
        <v>62</v>
      </c>
      <c r="N6" s="3"/>
      <c r="O6" s="3"/>
      <c r="P6" s="3"/>
      <c r="Q6" s="3"/>
      <c r="R6" s="3"/>
      <c r="S6" s="3"/>
    </row>
    <row r="7" spans="2:32" ht="12.75" customHeight="1">
      <c r="B7" s="44" t="s">
        <v>223</v>
      </c>
      <c r="C7" s="173">
        <f>'Segments yearly'!$D8</f>
        <v>30000</v>
      </c>
      <c r="D7" s="173">
        <f>'Segments quartely'!$D8</f>
        <v>9343</v>
      </c>
      <c r="E7" s="51">
        <v>5027</v>
      </c>
      <c r="F7" s="51">
        <v>5867</v>
      </c>
      <c r="G7" s="51">
        <v>9763</v>
      </c>
      <c r="H7" s="3"/>
      <c r="I7" s="47">
        <v>27733</v>
      </c>
      <c r="J7" s="47">
        <v>8362</v>
      </c>
      <c r="K7" s="51">
        <v>4659</v>
      </c>
      <c r="L7" s="51">
        <v>5188</v>
      </c>
      <c r="M7" s="51">
        <v>9524</v>
      </c>
      <c r="N7" s="3"/>
      <c r="O7" s="3"/>
      <c r="P7" s="3"/>
      <c r="Q7" s="3"/>
      <c r="R7" s="3"/>
      <c r="S7" s="3"/>
      <c r="AF7" s="3"/>
    </row>
    <row r="8" spans="2:32" ht="12.75" customHeight="1">
      <c r="B8" s="44" t="s">
        <v>224</v>
      </c>
      <c r="C8" s="47">
        <f>'Segments yearly'!$D9</f>
        <v>495</v>
      </c>
      <c r="D8" s="47">
        <f>'Segments quartely'!$D9</f>
        <v>282</v>
      </c>
      <c r="E8" s="51">
        <v>24</v>
      </c>
      <c r="F8" s="51">
        <v>20</v>
      </c>
      <c r="G8" s="51">
        <v>169</v>
      </c>
      <c r="I8" s="47">
        <v>447</v>
      </c>
      <c r="J8" s="47">
        <v>211</v>
      </c>
      <c r="K8" s="51">
        <v>65</v>
      </c>
      <c r="L8" s="51">
        <v>75</v>
      </c>
      <c r="M8" s="51">
        <v>96</v>
      </c>
      <c r="AF8" s="3"/>
    </row>
    <row r="9" spans="2:32" ht="13.5" customHeight="1" thickBot="1">
      <c r="B9" s="83" t="s">
        <v>225</v>
      </c>
      <c r="C9" s="84">
        <f>'Segments yearly'!$D10</f>
        <v>30495</v>
      </c>
      <c r="D9" s="84">
        <f>'Segments quartely'!$D10</f>
        <v>9625</v>
      </c>
      <c r="E9" s="86">
        <v>5051</v>
      </c>
      <c r="F9" s="86">
        <v>5887</v>
      </c>
      <c r="G9" s="86">
        <v>9932</v>
      </c>
      <c r="I9" s="84">
        <v>28180</v>
      </c>
      <c r="J9" s="84">
        <v>8573</v>
      </c>
      <c r="K9" s="86">
        <v>4724</v>
      </c>
      <c r="L9" s="86">
        <v>5263</v>
      </c>
      <c r="M9" s="86">
        <v>9620</v>
      </c>
      <c r="AF9" s="3"/>
    </row>
    <row r="10" spans="2:32" ht="12.75" customHeight="1">
      <c r="B10" s="44" t="s">
        <v>267</v>
      </c>
      <c r="C10" s="47">
        <f>'Segments yearly'!$D11</f>
        <v>-205</v>
      </c>
      <c r="D10" s="47">
        <f>'Segments quartely'!$D11</f>
        <v>-51</v>
      </c>
      <c r="E10" s="126">
        <v>-52</v>
      </c>
      <c r="F10" s="126">
        <v>-52.3</v>
      </c>
      <c r="G10" s="126">
        <v>-50</v>
      </c>
      <c r="I10" s="100">
        <v>-209</v>
      </c>
      <c r="J10" s="100">
        <v>-54</v>
      </c>
      <c r="K10" s="51">
        <v>-53</v>
      </c>
      <c r="L10" s="51">
        <v>-52</v>
      </c>
      <c r="M10" s="51">
        <v>-48</v>
      </c>
      <c r="T10" s="4"/>
      <c r="U10" s="4"/>
      <c r="V10" s="4"/>
      <c r="W10" s="4"/>
      <c r="X10" s="20"/>
      <c r="Y10" s="4"/>
      <c r="Z10" s="4"/>
      <c r="AA10" s="4"/>
      <c r="AB10" s="4"/>
      <c r="AC10" s="21"/>
      <c r="AD10" s="3"/>
      <c r="AE10" s="3"/>
      <c r="AF10" s="3"/>
    </row>
    <row r="11" spans="2:32" ht="12.75" customHeight="1">
      <c r="B11" s="44" t="s">
        <v>226</v>
      </c>
      <c r="C11" s="47">
        <f>'Segments yearly'!$D12</f>
        <v>-25271.2</v>
      </c>
      <c r="D11" s="47">
        <f>'Segments quartely'!$D12</f>
        <v>-8045.7</v>
      </c>
      <c r="E11" s="126">
        <v>-4236.1</v>
      </c>
      <c r="F11" s="126">
        <v>-5016.1</v>
      </c>
      <c r="G11" s="126">
        <v>-7973</v>
      </c>
      <c r="H11" s="3"/>
      <c r="I11" s="100">
        <v>-22838.5</v>
      </c>
      <c r="J11" s="100">
        <v>-6690.5</v>
      </c>
      <c r="K11" s="51">
        <v>-3846</v>
      </c>
      <c r="L11" s="51">
        <v>-4258</v>
      </c>
      <c r="M11" s="51">
        <v>-8044</v>
      </c>
      <c r="N11" s="3"/>
      <c r="O11" s="3"/>
      <c r="P11" s="3"/>
      <c r="Q11" s="3"/>
      <c r="R11" s="3"/>
      <c r="S11" s="3"/>
      <c r="AE11" s="3"/>
      <c r="AF11" s="3"/>
    </row>
    <row r="12" spans="2:32" ht="12.75" customHeight="1">
      <c r="B12" s="44" t="s">
        <v>227</v>
      </c>
      <c r="C12" s="47">
        <f>'Segments yearly'!$D13</f>
        <v>-326.1</v>
      </c>
      <c r="D12" s="47">
        <f>'Segments quartely'!$D13</f>
        <v>-102.8</v>
      </c>
      <c r="E12" s="126">
        <v>-72</v>
      </c>
      <c r="F12" s="126">
        <v>-82.8</v>
      </c>
      <c r="G12" s="126">
        <v>-68</v>
      </c>
      <c r="I12" s="100">
        <v>-322</v>
      </c>
      <c r="J12" s="100">
        <v>-112.4</v>
      </c>
      <c r="K12" s="51">
        <v>-80</v>
      </c>
      <c r="L12" s="51">
        <v>-69</v>
      </c>
      <c r="M12" s="51">
        <v>-61</v>
      </c>
      <c r="AE12" s="3"/>
      <c r="AF12" s="3"/>
    </row>
    <row r="13" spans="2:32" ht="12.75" customHeight="1">
      <c r="B13" s="44" t="s">
        <v>228</v>
      </c>
      <c r="C13" s="47">
        <f>'Segments yearly'!$D14</f>
        <v>-4394.3</v>
      </c>
      <c r="D13" s="47">
        <f>'Segments quartely'!$D14</f>
        <v>-1201.5</v>
      </c>
      <c r="E13" s="51">
        <v>-928.1000000000004</v>
      </c>
      <c r="F13" s="51">
        <v>-910.1</v>
      </c>
      <c r="G13" s="51">
        <v>-1354</v>
      </c>
      <c r="I13" s="48">
        <v>-4091.9</v>
      </c>
      <c r="J13" s="48">
        <v>-1234.4</v>
      </c>
      <c r="K13" s="51">
        <v>-828</v>
      </c>
      <c r="L13" s="51">
        <v>-830</v>
      </c>
      <c r="M13" s="51">
        <v>-1329</v>
      </c>
      <c r="AE13" s="3"/>
      <c r="AF13" s="3"/>
    </row>
    <row r="14" spans="2:32" ht="12.75" customHeight="1">
      <c r="B14" s="44" t="s">
        <v>49</v>
      </c>
      <c r="C14" s="47">
        <f>'Segments yearly'!$D15</f>
        <v>-306.3</v>
      </c>
      <c r="D14" s="47">
        <f>'Segments quartely'!$D15</f>
        <v>-89.3</v>
      </c>
      <c r="E14" s="51">
        <v>-74</v>
      </c>
      <c r="F14" s="51">
        <v>-70</v>
      </c>
      <c r="G14" s="51">
        <v>-74</v>
      </c>
      <c r="I14" s="48">
        <v>-287.8</v>
      </c>
      <c r="J14" s="48">
        <v>-81.8</v>
      </c>
      <c r="K14" s="51">
        <v>-73</v>
      </c>
      <c r="L14" s="51">
        <v>-68</v>
      </c>
      <c r="M14" s="51">
        <v>64</v>
      </c>
      <c r="AE14" s="3"/>
      <c r="AF14" s="3"/>
    </row>
    <row r="15" spans="2:32" ht="12.75" customHeight="1">
      <c r="B15" s="44" t="s">
        <v>54</v>
      </c>
      <c r="C15" s="48">
        <f>'Segments yearly'!$D16</f>
        <v>-364.3</v>
      </c>
      <c r="D15" s="48">
        <f>'Segments quartely'!$D16</f>
        <v>-364.3</v>
      </c>
      <c r="E15" s="51">
        <v>0</v>
      </c>
      <c r="F15" s="51" t="s">
        <v>29</v>
      </c>
      <c r="G15" s="51">
        <v>0</v>
      </c>
      <c r="I15" s="47">
        <v>-12.1</v>
      </c>
      <c r="J15" s="47">
        <v>-10.1</v>
      </c>
      <c r="K15" s="51">
        <v>0</v>
      </c>
      <c r="L15" s="51">
        <v>-2</v>
      </c>
      <c r="M15" s="51">
        <v>0</v>
      </c>
      <c r="AE15" s="3"/>
      <c r="AF15" s="3"/>
    </row>
    <row r="16" spans="2:32" ht="12.75" customHeight="1">
      <c r="B16" s="44" t="s">
        <v>230</v>
      </c>
      <c r="C16" s="47">
        <f>'Segments yearly'!$D17</f>
        <v>62.7</v>
      </c>
      <c r="D16" s="47">
        <f>'Segments quartely'!$D17</f>
        <v>17.7</v>
      </c>
      <c r="E16" s="51">
        <v>5.100000000000001</v>
      </c>
      <c r="F16" s="51">
        <v>33.3</v>
      </c>
      <c r="G16" s="51">
        <v>7</v>
      </c>
      <c r="H16" s="3"/>
      <c r="I16" s="47">
        <v>35.6</v>
      </c>
      <c r="J16" s="47">
        <v>9.4</v>
      </c>
      <c r="K16" s="51">
        <v>9</v>
      </c>
      <c r="L16" s="51">
        <v>8</v>
      </c>
      <c r="M16" s="51">
        <v>10</v>
      </c>
      <c r="N16" s="3"/>
      <c r="O16" s="3"/>
      <c r="P16" s="3"/>
      <c r="Q16" s="3"/>
      <c r="R16" s="3"/>
      <c r="S16" s="3"/>
      <c r="AE16" s="3"/>
      <c r="AF16" s="3"/>
    </row>
    <row r="17" spans="2:32" ht="12.75" customHeight="1">
      <c r="B17" s="44" t="s">
        <v>229</v>
      </c>
      <c r="C17" s="47">
        <f>'Segments yearly'!$D18</f>
        <v>-330.6</v>
      </c>
      <c r="D17" s="47">
        <f>'Segments quartely'!$D18</f>
        <v>-84.3</v>
      </c>
      <c r="E17" s="51">
        <v>-25.400000000000006</v>
      </c>
      <c r="F17" s="51">
        <v>-109.2</v>
      </c>
      <c r="G17" s="51">
        <v>-112</v>
      </c>
      <c r="H17" s="3"/>
      <c r="I17" s="47">
        <v>-48.9</v>
      </c>
      <c r="J17" s="47">
        <v>-128.9</v>
      </c>
      <c r="K17" s="51">
        <v>-47</v>
      </c>
      <c r="L17" s="51">
        <v>-36</v>
      </c>
      <c r="M17" s="51">
        <v>163</v>
      </c>
      <c r="N17" s="3"/>
      <c r="O17" s="3"/>
      <c r="P17" s="3"/>
      <c r="Q17" s="3"/>
      <c r="R17" s="3"/>
      <c r="S17" s="3"/>
      <c r="AE17" s="3"/>
      <c r="AF17" s="3"/>
    </row>
    <row r="18" spans="2:32" ht="13.5" customHeight="1" thickBot="1">
      <c r="B18" s="83" t="s">
        <v>231</v>
      </c>
      <c r="C18" s="84">
        <f>'Segments yearly'!$D19</f>
        <v>-31135</v>
      </c>
      <c r="D18" s="84">
        <f>'Segments quartely'!$D19</f>
        <v>-9921.4</v>
      </c>
      <c r="E18" s="86">
        <v>-5381.4000000000015</v>
      </c>
      <c r="F18" s="86">
        <v>-6207.3</v>
      </c>
      <c r="G18" s="86">
        <v>-9624</v>
      </c>
      <c r="H18" s="3"/>
      <c r="I18" s="84">
        <v>-27774.6</v>
      </c>
      <c r="J18" s="84">
        <v>-8302.6</v>
      </c>
      <c r="K18" s="86">
        <v>-4918</v>
      </c>
      <c r="L18" s="86">
        <v>-5307</v>
      </c>
      <c r="M18" s="86">
        <v>-9245</v>
      </c>
      <c r="N18" s="3"/>
      <c r="O18" s="3"/>
      <c r="P18" s="3"/>
      <c r="Q18" s="3"/>
      <c r="R18" s="3"/>
      <c r="S18" s="3"/>
      <c r="AE18" s="3"/>
      <c r="AF18" s="3"/>
    </row>
    <row r="19" spans="2:32" ht="13.5" customHeight="1" thickBot="1">
      <c r="B19" s="83" t="s">
        <v>268</v>
      </c>
      <c r="C19" s="84">
        <f>'Segments yearly'!$D20</f>
        <v>-435</v>
      </c>
      <c r="D19" s="84">
        <f>'Segments quartely'!$D20</f>
        <v>-245</v>
      </c>
      <c r="E19" s="110">
        <v>-279</v>
      </c>
      <c r="F19" s="110">
        <v>-268</v>
      </c>
      <c r="G19" s="110">
        <v>358</v>
      </c>
      <c r="H19" s="3"/>
      <c r="I19" s="111">
        <v>614</v>
      </c>
      <c r="J19" s="111">
        <v>324</v>
      </c>
      <c r="K19" s="86">
        <v>-141</v>
      </c>
      <c r="L19" s="86">
        <v>8</v>
      </c>
      <c r="M19" s="86">
        <v>423</v>
      </c>
      <c r="N19" s="3"/>
      <c r="O19" s="3"/>
      <c r="P19" s="3"/>
      <c r="Q19" s="3"/>
      <c r="R19" s="3"/>
      <c r="S19" s="3"/>
      <c r="AE19" s="3"/>
      <c r="AF19" s="3"/>
    </row>
    <row r="20" spans="2:32" ht="13.5" customHeight="1" thickBot="1">
      <c r="B20" s="83" t="s">
        <v>55</v>
      </c>
      <c r="C20" s="84">
        <f>'Segments yearly'!$D21</f>
        <v>-640</v>
      </c>
      <c r="D20" s="84">
        <f>'Segments quartely'!$D21</f>
        <v>-296</v>
      </c>
      <c r="E20" s="110">
        <v>-331</v>
      </c>
      <c r="F20" s="110">
        <v>-321</v>
      </c>
      <c r="G20" s="110">
        <v>308</v>
      </c>
      <c r="I20" s="111">
        <v>405</v>
      </c>
      <c r="J20" s="111">
        <v>270</v>
      </c>
      <c r="K20" s="86">
        <v>-194</v>
      </c>
      <c r="L20" s="86">
        <v>-44</v>
      </c>
      <c r="M20" s="86">
        <v>375</v>
      </c>
      <c r="O20" s="3"/>
      <c r="P20" s="3"/>
      <c r="Q20" s="3"/>
      <c r="R20" s="3"/>
      <c r="S20" s="3"/>
      <c r="AE20" s="3"/>
      <c r="AF20" s="3"/>
    </row>
    <row r="22" spans="3:13" ht="12.75">
      <c r="C22" s="162"/>
      <c r="D22" s="162"/>
      <c r="K22" s="162"/>
      <c r="L22" s="162"/>
      <c r="M22" s="162"/>
    </row>
    <row r="23" spans="3:4" ht="12.75">
      <c r="C23" s="162"/>
      <c r="D23" s="162"/>
    </row>
    <row r="24" spans="3:4" ht="12.75">
      <c r="C24" s="163"/>
      <c r="D24" s="163"/>
    </row>
    <row r="25" spans="3:4" ht="12.75">
      <c r="C25" s="163"/>
      <c r="D25" s="163"/>
    </row>
    <row r="26" spans="3:4" ht="12.75">
      <c r="C26" s="163"/>
      <c r="D26" s="163"/>
    </row>
    <row r="27" spans="3:4" ht="12.75">
      <c r="C27" s="163"/>
      <c r="D27" s="163"/>
    </row>
    <row r="28" spans="3:4" ht="12.75">
      <c r="C28" s="163"/>
      <c r="D28" s="163"/>
    </row>
    <row r="29" spans="3:4" ht="12.75">
      <c r="C29" s="163"/>
      <c r="D29" s="163"/>
    </row>
    <row r="30" spans="3:4" ht="12.75">
      <c r="C30" s="163"/>
      <c r="D30" s="163"/>
    </row>
    <row r="31" spans="3:4" ht="12.75">
      <c r="C31" s="163"/>
      <c r="D31" s="163"/>
    </row>
    <row r="32" spans="3:4" ht="12.75">
      <c r="C32" s="163"/>
      <c r="D32" s="163"/>
    </row>
    <row r="33" spans="3:4" ht="12.75">
      <c r="C33" s="163"/>
      <c r="D33" s="163"/>
    </row>
    <row r="34" spans="3:4" ht="12.75">
      <c r="C34" s="163"/>
      <c r="D34" s="163"/>
    </row>
    <row r="35" spans="3:4" ht="12.75">
      <c r="C35" s="163"/>
      <c r="D35" s="163"/>
    </row>
    <row r="36" spans="3:4" ht="12.75">
      <c r="C36" s="163"/>
      <c r="D36" s="163"/>
    </row>
    <row r="37" spans="3:4" ht="12.75">
      <c r="C37" s="163"/>
      <c r="D37" s="163"/>
    </row>
    <row r="38" spans="3:4" ht="12.75">
      <c r="C38" s="163"/>
      <c r="D38" s="163"/>
    </row>
    <row r="39" spans="3:4" ht="12.75">
      <c r="C39" s="163"/>
      <c r="D39" s="163"/>
    </row>
    <row r="40" spans="3:4" ht="12.75">
      <c r="C40" s="163"/>
      <c r="D40" s="163"/>
    </row>
    <row r="41" spans="3:4" ht="12.75">
      <c r="C41" s="163"/>
      <c r="D41" s="163"/>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6" min="1" max="29" man="1"/>
  </colBreaks>
</worksheet>
</file>

<file path=xl/worksheets/sheet13.xml><?xml version="1.0" encoding="utf-8"?>
<worksheet xmlns="http://schemas.openxmlformats.org/spreadsheetml/2006/main" xmlns:r="http://schemas.openxmlformats.org/officeDocument/2006/relationships">
  <dimension ref="B2:AF39"/>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23" width="17.7109375" style="1" customWidth="1"/>
    <col min="24" max="28" width="17.7109375" style="1" hidden="1" customWidth="1"/>
    <col min="29" max="16384" width="9.140625" style="1" customWidth="1"/>
  </cols>
  <sheetData>
    <row r="2" spans="2:13" ht="15.75" customHeight="1">
      <c r="B2" s="39"/>
      <c r="C2" s="39"/>
      <c r="D2" s="39"/>
      <c r="E2" s="39"/>
      <c r="F2" s="39"/>
      <c r="G2" s="39"/>
      <c r="I2" s="40"/>
      <c r="J2" s="40"/>
      <c r="K2" s="40"/>
      <c r="L2" s="40"/>
      <c r="M2" s="40"/>
    </row>
    <row r="3" ht="12.75">
      <c r="B3" s="2"/>
    </row>
    <row r="4" spans="2:19" ht="75.75" customHeight="1">
      <c r="B4" s="79" t="s">
        <v>219</v>
      </c>
      <c r="C4" s="80" t="s">
        <v>282</v>
      </c>
      <c r="D4" s="80" t="s">
        <v>283</v>
      </c>
      <c r="E4" s="82" t="s">
        <v>273</v>
      </c>
      <c r="F4" s="82" t="s">
        <v>265</v>
      </c>
      <c r="G4" s="82" t="s">
        <v>262</v>
      </c>
      <c r="H4" s="3"/>
      <c r="I4" s="80" t="s">
        <v>36</v>
      </c>
      <c r="J4" s="80" t="s">
        <v>37</v>
      </c>
      <c r="K4" s="82" t="s">
        <v>38</v>
      </c>
      <c r="L4" s="82" t="s">
        <v>39</v>
      </c>
      <c r="M4" s="82" t="s">
        <v>34</v>
      </c>
      <c r="N4" s="3"/>
      <c r="O4" s="3"/>
      <c r="P4" s="3"/>
      <c r="Q4" s="3"/>
      <c r="R4" s="3"/>
      <c r="S4" s="3"/>
    </row>
    <row r="5" spans="2:19" ht="12" customHeight="1">
      <c r="B5" s="131"/>
      <c r="C5" s="132" t="s">
        <v>61</v>
      </c>
      <c r="D5" s="132" t="s">
        <v>61</v>
      </c>
      <c r="E5" s="133" t="s">
        <v>61</v>
      </c>
      <c r="F5" s="133" t="s">
        <v>61</v>
      </c>
      <c r="G5" s="133" t="s">
        <v>61</v>
      </c>
      <c r="H5" s="3"/>
      <c r="I5" s="132" t="s">
        <v>61</v>
      </c>
      <c r="J5" s="132" t="s">
        <v>61</v>
      </c>
      <c r="K5" s="133" t="s">
        <v>61</v>
      </c>
      <c r="L5" s="133" t="s">
        <v>61</v>
      </c>
      <c r="M5" s="133" t="s">
        <v>61</v>
      </c>
      <c r="N5" s="3"/>
      <c r="O5" s="3"/>
      <c r="P5" s="3"/>
      <c r="Q5" s="3"/>
      <c r="R5" s="3"/>
      <c r="S5" s="3"/>
    </row>
    <row r="6" spans="2:19" ht="12" customHeight="1" thickBot="1">
      <c r="B6" s="135"/>
      <c r="C6" s="136"/>
      <c r="D6" s="136"/>
      <c r="E6" s="138"/>
      <c r="F6" s="138"/>
      <c r="G6" s="138"/>
      <c r="H6" s="3"/>
      <c r="I6" s="134" t="s">
        <v>62</v>
      </c>
      <c r="J6" s="134" t="s">
        <v>62</v>
      </c>
      <c r="K6" s="138" t="s">
        <v>62</v>
      </c>
      <c r="L6" s="138" t="s">
        <v>62</v>
      </c>
      <c r="M6" s="138" t="s">
        <v>62</v>
      </c>
      <c r="N6" s="3"/>
      <c r="O6" s="3"/>
      <c r="P6" s="3"/>
      <c r="Q6" s="3"/>
      <c r="R6" s="3"/>
      <c r="S6" s="3"/>
    </row>
    <row r="7" spans="2:32" ht="12.75" customHeight="1">
      <c r="B7" s="44" t="s">
        <v>223</v>
      </c>
      <c r="C7" s="173">
        <f>'Segments yearly'!$E8</f>
        <v>969</v>
      </c>
      <c r="D7" s="173">
        <f>'Segments quartely'!$E8</f>
        <v>233</v>
      </c>
      <c r="E7" s="51">
        <v>182</v>
      </c>
      <c r="F7" s="51">
        <v>294</v>
      </c>
      <c r="G7" s="51">
        <v>260</v>
      </c>
      <c r="I7" s="47">
        <v>1078</v>
      </c>
      <c r="J7" s="47">
        <v>401</v>
      </c>
      <c r="K7" s="126">
        <v>214</v>
      </c>
      <c r="L7" s="126">
        <v>219</v>
      </c>
      <c r="M7" s="126">
        <v>244</v>
      </c>
      <c r="O7" s="3"/>
      <c r="P7" s="3"/>
      <c r="Q7" s="3"/>
      <c r="R7" s="3"/>
      <c r="S7" s="3"/>
      <c r="AF7" s="3"/>
    </row>
    <row r="8" spans="2:32" ht="12.75" customHeight="1">
      <c r="B8" s="44" t="s">
        <v>224</v>
      </c>
      <c r="C8" s="100">
        <f>'Segments yearly'!$E9</f>
        <v>3968</v>
      </c>
      <c r="D8" s="100">
        <f>'Segments quartely'!$E9</f>
        <v>1009</v>
      </c>
      <c r="E8" s="51">
        <v>903</v>
      </c>
      <c r="F8" s="51">
        <v>847</v>
      </c>
      <c r="G8" s="51">
        <v>1209</v>
      </c>
      <c r="H8" s="3"/>
      <c r="I8" s="47">
        <v>3837</v>
      </c>
      <c r="J8" s="47">
        <v>1015</v>
      </c>
      <c r="K8" s="126">
        <v>823</v>
      </c>
      <c r="L8" s="126">
        <v>846</v>
      </c>
      <c r="M8" s="126">
        <v>1153</v>
      </c>
      <c r="N8" s="3"/>
      <c r="AF8" s="3"/>
    </row>
    <row r="9" spans="2:32" ht="13.5" customHeight="1" thickBot="1">
      <c r="B9" s="83" t="s">
        <v>225</v>
      </c>
      <c r="C9" s="84">
        <f>'Segments yearly'!$E10</f>
        <v>4937</v>
      </c>
      <c r="D9" s="84">
        <f>'Segments quartely'!$E10</f>
        <v>1242</v>
      </c>
      <c r="E9" s="86">
        <v>1085</v>
      </c>
      <c r="F9" s="86">
        <v>1142</v>
      </c>
      <c r="G9" s="86">
        <v>1469</v>
      </c>
      <c r="I9" s="84">
        <v>4915</v>
      </c>
      <c r="J9" s="84">
        <v>1416</v>
      </c>
      <c r="K9" s="86">
        <v>1037</v>
      </c>
      <c r="L9" s="86">
        <v>1065</v>
      </c>
      <c r="M9" s="86">
        <v>1397</v>
      </c>
      <c r="AF9" s="3"/>
    </row>
    <row r="10" spans="2:32" ht="12.75" customHeight="1">
      <c r="B10" s="44" t="s">
        <v>267</v>
      </c>
      <c r="C10" s="100">
        <f>'Segments yearly'!$E11</f>
        <v>-925</v>
      </c>
      <c r="D10" s="100">
        <f>'Segments quartely'!$E11</f>
        <v>-237</v>
      </c>
      <c r="E10" s="126">
        <v>-227.89999999999998</v>
      </c>
      <c r="F10" s="126">
        <v>-228.7</v>
      </c>
      <c r="G10" s="126">
        <v>-231</v>
      </c>
      <c r="I10" s="100">
        <v>-924</v>
      </c>
      <c r="J10" s="100">
        <v>-237</v>
      </c>
      <c r="K10" s="126">
        <v>-232</v>
      </c>
      <c r="L10" s="126">
        <v>-230</v>
      </c>
      <c r="M10" s="126">
        <v>-225</v>
      </c>
      <c r="T10" s="4"/>
      <c r="U10" s="4"/>
      <c r="V10" s="4"/>
      <c r="W10" s="4"/>
      <c r="X10" s="20"/>
      <c r="Y10" s="4"/>
      <c r="Z10" s="4"/>
      <c r="AA10" s="4"/>
      <c r="AB10" s="4"/>
      <c r="AC10" s="21"/>
      <c r="AD10" s="3"/>
      <c r="AE10" s="3"/>
      <c r="AF10" s="3"/>
    </row>
    <row r="11" spans="2:32" ht="12.75" customHeight="1">
      <c r="B11" s="44" t="s">
        <v>226</v>
      </c>
      <c r="C11" s="100">
        <f>'Segments yearly'!$E12</f>
        <v>-365</v>
      </c>
      <c r="D11" s="100">
        <f>'Segments quartely'!$E12</f>
        <v>-185.7</v>
      </c>
      <c r="E11" s="126">
        <v>-17.200000000000017</v>
      </c>
      <c r="F11" s="126">
        <v>76.9</v>
      </c>
      <c r="G11" s="126">
        <v>-238</v>
      </c>
      <c r="I11" s="100">
        <v>-286</v>
      </c>
      <c r="J11" s="100">
        <v>-144</v>
      </c>
      <c r="K11" s="126">
        <v>-21</v>
      </c>
      <c r="L11" s="126">
        <v>50</v>
      </c>
      <c r="M11" s="126">
        <v>-171</v>
      </c>
      <c r="O11" s="3"/>
      <c r="P11" s="3"/>
      <c r="Q11" s="3"/>
      <c r="R11" s="3"/>
      <c r="S11" s="3"/>
      <c r="AE11" s="3"/>
      <c r="AF11" s="3"/>
    </row>
    <row r="12" spans="2:32" ht="12.75" customHeight="1">
      <c r="B12" s="44" t="s">
        <v>227</v>
      </c>
      <c r="C12" s="100">
        <f>'Segments yearly'!$E13</f>
        <v>-1149.4</v>
      </c>
      <c r="D12" s="100">
        <f>'Segments quartely'!$E13</f>
        <v>-333.6</v>
      </c>
      <c r="E12" s="126">
        <v>-250.5</v>
      </c>
      <c r="F12" s="126">
        <v>-285</v>
      </c>
      <c r="G12" s="126">
        <v>-281</v>
      </c>
      <c r="I12" s="100">
        <v>-995</v>
      </c>
      <c r="J12" s="100">
        <v>-333</v>
      </c>
      <c r="K12" s="126">
        <v>-242</v>
      </c>
      <c r="L12" s="126">
        <v>-203</v>
      </c>
      <c r="M12" s="126">
        <v>-217</v>
      </c>
      <c r="AE12" s="3"/>
      <c r="AF12" s="3"/>
    </row>
    <row r="13" spans="2:32" ht="12.75" customHeight="1">
      <c r="B13" s="44" t="s">
        <v>228</v>
      </c>
      <c r="C13" s="100">
        <f>'Segments yearly'!$E14</f>
        <v>-192.6</v>
      </c>
      <c r="D13" s="100">
        <f>'Segments quartely'!$E14</f>
        <v>-59.5</v>
      </c>
      <c r="E13" s="51">
        <v>-46.200000000000045</v>
      </c>
      <c r="F13" s="51">
        <v>-49.80000000000001</v>
      </c>
      <c r="G13" s="51">
        <v>-38</v>
      </c>
      <c r="I13" s="48">
        <v>-181</v>
      </c>
      <c r="J13" s="48">
        <v>-62</v>
      </c>
      <c r="K13" s="126">
        <v>-41</v>
      </c>
      <c r="L13" s="126">
        <v>-40</v>
      </c>
      <c r="M13" s="126">
        <v>-39</v>
      </c>
      <c r="AE13" s="3"/>
      <c r="AF13" s="3"/>
    </row>
    <row r="14" spans="2:32" ht="12.75" customHeight="1">
      <c r="B14" s="44" t="s">
        <v>49</v>
      </c>
      <c r="C14" s="100">
        <f>'Segments yearly'!$E15</f>
        <v>-641.2</v>
      </c>
      <c r="D14" s="100">
        <f>'Segments quartely'!$E15</f>
        <v>-170.2</v>
      </c>
      <c r="E14" s="51">
        <v>-150</v>
      </c>
      <c r="F14" s="51">
        <v>-152</v>
      </c>
      <c r="G14" s="51">
        <v>-168</v>
      </c>
      <c r="I14" s="48">
        <v>-606</v>
      </c>
      <c r="J14" s="48">
        <v>-197</v>
      </c>
      <c r="K14" s="126">
        <v>-140</v>
      </c>
      <c r="L14" s="126">
        <v>-147</v>
      </c>
      <c r="M14" s="126">
        <v>-121</v>
      </c>
      <c r="AE14" s="3"/>
      <c r="AF14" s="3"/>
    </row>
    <row r="15" spans="2:32" ht="12.75" customHeight="1">
      <c r="B15" s="44" t="s">
        <v>54</v>
      </c>
      <c r="C15" s="100">
        <f>'Segments yearly'!$E16</f>
        <v>3.3</v>
      </c>
      <c r="D15" s="100">
        <f>'Segments quartely'!$E16</f>
        <v>4.3</v>
      </c>
      <c r="E15" s="51">
        <v>0</v>
      </c>
      <c r="F15" s="51">
        <v>-1</v>
      </c>
      <c r="G15" s="51">
        <v>0</v>
      </c>
      <c r="I15" s="47">
        <v>-4</v>
      </c>
      <c r="J15" s="47">
        <v>-2</v>
      </c>
      <c r="K15" s="126">
        <v>-2</v>
      </c>
      <c r="L15" s="126">
        <v>0</v>
      </c>
      <c r="M15" s="126">
        <v>0</v>
      </c>
      <c r="AE15" s="3"/>
      <c r="AF15" s="3"/>
    </row>
    <row r="16" spans="2:32" ht="12.75" customHeight="1">
      <c r="B16" s="44" t="s">
        <v>230</v>
      </c>
      <c r="C16" s="100">
        <f>'Segments yearly'!$E17</f>
        <v>230.1</v>
      </c>
      <c r="D16" s="100">
        <f>'Segments quartely'!$E17</f>
        <v>76.2</v>
      </c>
      <c r="E16" s="51">
        <v>54.30000000000001</v>
      </c>
      <c r="F16" s="51">
        <v>60</v>
      </c>
      <c r="G16" s="51">
        <v>39</v>
      </c>
      <c r="I16" s="47">
        <v>193</v>
      </c>
      <c r="J16" s="47">
        <v>63</v>
      </c>
      <c r="K16" s="126">
        <v>45</v>
      </c>
      <c r="L16" s="126">
        <v>41</v>
      </c>
      <c r="M16" s="126">
        <v>44</v>
      </c>
      <c r="O16" s="3"/>
      <c r="P16" s="3"/>
      <c r="Q16" s="3"/>
      <c r="R16" s="3"/>
      <c r="S16" s="3"/>
      <c r="AE16" s="3"/>
      <c r="AF16" s="3"/>
    </row>
    <row r="17" spans="2:32" ht="12.75" customHeight="1">
      <c r="B17" s="44" t="s">
        <v>229</v>
      </c>
      <c r="C17" s="100">
        <f>'Segments yearly'!$E18</f>
        <v>-329.3</v>
      </c>
      <c r="D17" s="100">
        <f>'Segments quartely'!$E18</f>
        <v>-44.4</v>
      </c>
      <c r="E17" s="51">
        <v>-94.79999999999998</v>
      </c>
      <c r="F17" s="51">
        <v>-99</v>
      </c>
      <c r="G17" s="51">
        <v>-91</v>
      </c>
      <c r="I17" s="47">
        <v>-477</v>
      </c>
      <c r="J17" s="47">
        <v>-147</v>
      </c>
      <c r="K17" s="126">
        <v>-94</v>
      </c>
      <c r="L17" s="126">
        <v>-101</v>
      </c>
      <c r="M17" s="126">
        <v>-135</v>
      </c>
      <c r="O17" s="3"/>
      <c r="P17" s="3"/>
      <c r="Q17" s="3"/>
      <c r="R17" s="3"/>
      <c r="S17" s="3"/>
      <c r="AE17" s="3"/>
      <c r="AF17" s="3"/>
    </row>
    <row r="18" spans="2:32" ht="13.5" customHeight="1" thickBot="1">
      <c r="B18" s="83" t="s">
        <v>231</v>
      </c>
      <c r="C18" s="84">
        <f>'Segments yearly'!$E19</f>
        <v>-3369.1</v>
      </c>
      <c r="D18" s="84">
        <f>'Segments quartely'!$E19</f>
        <v>-950.3</v>
      </c>
      <c r="E18" s="86">
        <v>-732.0999999999999</v>
      </c>
      <c r="F18" s="86">
        <v>-678.6</v>
      </c>
      <c r="G18" s="86">
        <v>-1008</v>
      </c>
      <c r="I18" s="84">
        <v>-3280</v>
      </c>
      <c r="J18" s="84">
        <v>-1059</v>
      </c>
      <c r="K18" s="86">
        <v>-727</v>
      </c>
      <c r="L18" s="86">
        <v>-630</v>
      </c>
      <c r="M18" s="86">
        <v>-864</v>
      </c>
      <c r="O18" s="3"/>
      <c r="P18" s="3"/>
      <c r="Q18" s="3"/>
      <c r="R18" s="3"/>
      <c r="S18" s="3"/>
      <c r="AE18" s="3"/>
      <c r="AF18" s="3"/>
    </row>
    <row r="19" spans="2:32" ht="13.5" customHeight="1" thickBot="1">
      <c r="B19" s="83" t="s">
        <v>268</v>
      </c>
      <c r="C19" s="84">
        <f>'Segments yearly'!$E20</f>
        <v>2493</v>
      </c>
      <c r="D19" s="84">
        <f>'Segments quartely'!$E20</f>
        <v>529</v>
      </c>
      <c r="E19" s="110">
        <v>581</v>
      </c>
      <c r="F19" s="110">
        <v>692</v>
      </c>
      <c r="G19" s="110">
        <v>692</v>
      </c>
      <c r="H19" s="164"/>
      <c r="I19" s="111">
        <v>2559</v>
      </c>
      <c r="J19" s="111">
        <v>594</v>
      </c>
      <c r="K19" s="86">
        <v>542</v>
      </c>
      <c r="L19" s="86">
        <v>665</v>
      </c>
      <c r="M19" s="86">
        <v>758</v>
      </c>
      <c r="N19" s="164"/>
      <c r="O19" s="3"/>
      <c r="P19" s="3"/>
      <c r="Q19" s="3"/>
      <c r="R19" s="3"/>
      <c r="S19" s="3"/>
      <c r="AE19" s="3"/>
      <c r="AF19" s="3"/>
    </row>
    <row r="20" spans="2:32" ht="13.5" customHeight="1" thickBot="1">
      <c r="B20" s="83" t="s">
        <v>55</v>
      </c>
      <c r="C20" s="84">
        <f>'Segments yearly'!$E21</f>
        <v>1568</v>
      </c>
      <c r="D20" s="84">
        <f>'Segments quartely'!$E21</f>
        <v>292</v>
      </c>
      <c r="E20" s="110">
        <v>353</v>
      </c>
      <c r="F20" s="110">
        <v>463</v>
      </c>
      <c r="G20" s="110">
        <v>461</v>
      </c>
      <c r="H20" s="3"/>
      <c r="I20" s="111">
        <v>1635</v>
      </c>
      <c r="J20" s="111">
        <v>357</v>
      </c>
      <c r="K20" s="86">
        <v>310</v>
      </c>
      <c r="L20" s="86">
        <v>435</v>
      </c>
      <c r="M20" s="86">
        <v>533</v>
      </c>
      <c r="N20" s="3"/>
      <c r="O20" s="3"/>
      <c r="P20" s="3"/>
      <c r="Q20" s="3"/>
      <c r="R20" s="3"/>
      <c r="S20" s="3"/>
      <c r="AE20" s="3"/>
      <c r="AF20" s="3"/>
    </row>
    <row r="21" spans="3:14" ht="12.75">
      <c r="C21" s="100"/>
      <c r="D21" s="100"/>
      <c r="H21" s="3"/>
      <c r="I21" s="41"/>
      <c r="J21" s="41"/>
      <c r="K21" s="3"/>
      <c r="L21" s="3"/>
      <c r="M21" s="3"/>
      <c r="N21" s="3"/>
    </row>
    <row r="22" spans="2:14" ht="12.75">
      <c r="B22" s="44" t="s">
        <v>246</v>
      </c>
      <c r="C22" s="126">
        <v>-128</v>
      </c>
      <c r="D22" s="126">
        <v>-229</v>
      </c>
      <c r="E22" s="126">
        <v>147</v>
      </c>
      <c r="F22" s="126">
        <v>172</v>
      </c>
      <c r="G22" s="126">
        <v>-218</v>
      </c>
      <c r="H22" s="3"/>
      <c r="I22" s="100">
        <v>-48</v>
      </c>
      <c r="J22" s="100">
        <v>-193</v>
      </c>
      <c r="K22" s="126">
        <v>139</v>
      </c>
      <c r="L22" s="126">
        <v>156</v>
      </c>
      <c r="M22" s="126">
        <v>-150</v>
      </c>
      <c r="N22" s="3"/>
    </row>
    <row r="23" spans="3:14" ht="12.75">
      <c r="C23" s="3"/>
      <c r="D23" s="3"/>
      <c r="H23" s="3"/>
      <c r="K23" s="3"/>
      <c r="L23" s="3"/>
      <c r="M23" s="3"/>
      <c r="N23" s="3"/>
    </row>
    <row r="24" spans="3:14" ht="12.75">
      <c r="C24" s="162"/>
      <c r="D24" s="162"/>
      <c r="H24" s="162"/>
      <c r="K24" s="162"/>
      <c r="L24" s="162"/>
      <c r="M24" s="162"/>
      <c r="N24" s="162"/>
    </row>
    <row r="25" spans="3:14" ht="12.75">
      <c r="C25" s="162"/>
      <c r="D25" s="162"/>
      <c r="N25" s="162"/>
    </row>
    <row r="26" spans="3:14" ht="12.75">
      <c r="C26" s="163"/>
      <c r="D26" s="163"/>
      <c r="N26" s="163"/>
    </row>
    <row r="27" spans="3:14" ht="12.75">
      <c r="C27" s="163"/>
      <c r="D27" s="163"/>
      <c r="N27" s="163"/>
    </row>
    <row r="28" spans="3:14" ht="12.75">
      <c r="C28" s="163"/>
      <c r="D28" s="163"/>
      <c r="N28" s="163"/>
    </row>
    <row r="29" spans="3:14" ht="12.75">
      <c r="C29" s="163"/>
      <c r="D29" s="163"/>
      <c r="N29" s="163"/>
    </row>
    <row r="30" spans="3:14" ht="12.75">
      <c r="C30" s="163"/>
      <c r="D30" s="163"/>
      <c r="N30" s="163"/>
    </row>
    <row r="31" spans="3:14" ht="12.75">
      <c r="C31" s="163"/>
      <c r="D31" s="163"/>
      <c r="N31" s="163"/>
    </row>
    <row r="32" spans="3:14" ht="12.75">
      <c r="C32" s="163"/>
      <c r="D32" s="163"/>
      <c r="N32" s="163"/>
    </row>
    <row r="33" spans="3:14" ht="12.75">
      <c r="C33" s="163"/>
      <c r="D33" s="163"/>
      <c r="N33" s="163"/>
    </row>
    <row r="34" spans="3:14" ht="12.75">
      <c r="C34" s="163"/>
      <c r="D34" s="163"/>
      <c r="N34" s="163"/>
    </row>
    <row r="35" spans="3:14" ht="12.75">
      <c r="C35" s="163"/>
      <c r="D35" s="163"/>
      <c r="N35" s="163"/>
    </row>
    <row r="36" spans="3:14" ht="12.75">
      <c r="C36" s="163"/>
      <c r="D36" s="163"/>
      <c r="N36" s="163"/>
    </row>
    <row r="37" spans="3:14" ht="12.75">
      <c r="C37" s="163"/>
      <c r="D37" s="163"/>
      <c r="N37" s="163"/>
    </row>
    <row r="38" spans="3:14" ht="12.75">
      <c r="C38" s="163"/>
      <c r="D38" s="163"/>
      <c r="N38" s="163"/>
    </row>
    <row r="39" spans="3:14" ht="12.75">
      <c r="C39" s="163"/>
      <c r="D39" s="163"/>
      <c r="N39" s="163"/>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6" min="1" max="29" man="1"/>
  </colBreaks>
</worksheet>
</file>

<file path=xl/worksheets/sheet14.xml><?xml version="1.0" encoding="utf-8"?>
<worksheet xmlns="http://schemas.openxmlformats.org/spreadsheetml/2006/main" xmlns:r="http://schemas.openxmlformats.org/officeDocument/2006/relationships">
  <dimension ref="B2:AF20"/>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23" width="17.7109375" style="1" customWidth="1"/>
    <col min="24" max="28" width="17.7109375" style="1" hidden="1" customWidth="1"/>
    <col min="29" max="16384" width="9.140625" style="1" customWidth="1"/>
  </cols>
  <sheetData>
    <row r="2" spans="2:13" ht="15.75" customHeight="1">
      <c r="B2" s="39"/>
      <c r="C2" s="39"/>
      <c r="D2" s="39"/>
      <c r="E2" s="39"/>
      <c r="F2" s="39"/>
      <c r="G2" s="39"/>
      <c r="I2" s="40"/>
      <c r="J2" s="40"/>
      <c r="K2" s="40"/>
      <c r="L2" s="40"/>
      <c r="M2" s="40"/>
    </row>
    <row r="3" ht="12.75">
      <c r="B3" s="2"/>
    </row>
    <row r="4" spans="2:19" ht="75.75" customHeight="1">
      <c r="B4" s="79" t="s">
        <v>205</v>
      </c>
      <c r="C4" s="80" t="s">
        <v>282</v>
      </c>
      <c r="D4" s="80" t="s">
        <v>283</v>
      </c>
      <c r="E4" s="82" t="s">
        <v>273</v>
      </c>
      <c r="F4" s="82" t="s">
        <v>265</v>
      </c>
      <c r="G4" s="82" t="s">
        <v>262</v>
      </c>
      <c r="H4" s="3"/>
      <c r="I4" s="80" t="s">
        <v>36</v>
      </c>
      <c r="J4" s="80" t="s">
        <v>37</v>
      </c>
      <c r="K4" s="82" t="s">
        <v>38</v>
      </c>
      <c r="L4" s="82" t="s">
        <v>39</v>
      </c>
      <c r="M4" s="82" t="s">
        <v>34</v>
      </c>
      <c r="N4" s="3"/>
      <c r="O4" s="3"/>
      <c r="P4" s="3"/>
      <c r="Q4" s="3"/>
      <c r="R4" s="3"/>
      <c r="S4" s="3"/>
    </row>
    <row r="5" spans="2:19" ht="12" customHeight="1">
      <c r="B5" s="131"/>
      <c r="C5" s="132" t="s">
        <v>61</v>
      </c>
      <c r="D5" s="132" t="s">
        <v>61</v>
      </c>
      <c r="E5" s="133" t="s">
        <v>61</v>
      </c>
      <c r="F5" s="133" t="s">
        <v>61</v>
      </c>
      <c r="G5" s="133" t="s">
        <v>61</v>
      </c>
      <c r="H5" s="3"/>
      <c r="I5" s="132" t="s">
        <v>61</v>
      </c>
      <c r="J5" s="132" t="s">
        <v>61</v>
      </c>
      <c r="K5" s="133" t="s">
        <v>61</v>
      </c>
      <c r="L5" s="133" t="s">
        <v>61</v>
      </c>
      <c r="M5" s="133" t="s">
        <v>61</v>
      </c>
      <c r="N5" s="3"/>
      <c r="O5" s="3"/>
      <c r="P5" s="3"/>
      <c r="Q5" s="3"/>
      <c r="R5" s="3"/>
      <c r="S5" s="3"/>
    </row>
    <row r="6" spans="2:19" ht="12" customHeight="1" thickBot="1">
      <c r="B6" s="135"/>
      <c r="C6" s="136"/>
      <c r="D6" s="136"/>
      <c r="E6" s="138"/>
      <c r="F6" s="138"/>
      <c r="G6" s="138"/>
      <c r="H6" s="165"/>
      <c r="I6" s="134" t="s">
        <v>62</v>
      </c>
      <c r="J6" s="134" t="s">
        <v>62</v>
      </c>
      <c r="K6" s="138" t="s">
        <v>62</v>
      </c>
      <c r="L6" s="138" t="s">
        <v>62</v>
      </c>
      <c r="M6" s="138" t="s">
        <v>62</v>
      </c>
      <c r="N6" s="3"/>
      <c r="O6" s="3"/>
      <c r="P6" s="3"/>
      <c r="Q6" s="3"/>
      <c r="R6" s="3"/>
      <c r="S6" s="3"/>
    </row>
    <row r="7" spans="2:32" ht="12.75" customHeight="1">
      <c r="B7" s="44" t="s">
        <v>223</v>
      </c>
      <c r="C7" s="173">
        <f>'Segments yearly'!$F8</f>
        <v>1655</v>
      </c>
      <c r="D7" s="173">
        <f>'Segments quartely'!$F8</f>
        <v>515</v>
      </c>
      <c r="E7" s="126">
        <v>197</v>
      </c>
      <c r="F7" s="126">
        <v>301</v>
      </c>
      <c r="G7" s="126">
        <v>642</v>
      </c>
      <c r="I7" s="47">
        <v>1472</v>
      </c>
      <c r="J7" s="47">
        <v>559</v>
      </c>
      <c r="K7" s="126">
        <v>183</v>
      </c>
      <c r="L7" s="126">
        <v>220</v>
      </c>
      <c r="M7" s="126">
        <v>510</v>
      </c>
      <c r="N7" s="3"/>
      <c r="O7" s="3"/>
      <c r="P7" s="3"/>
      <c r="Q7" s="3"/>
      <c r="R7" s="3"/>
      <c r="S7" s="3"/>
      <c r="AF7" s="3"/>
    </row>
    <row r="8" spans="2:32" ht="12.75" customHeight="1">
      <c r="B8" s="44" t="s">
        <v>224</v>
      </c>
      <c r="C8" s="100">
        <f>'Segments yearly'!$F9</f>
        <v>596</v>
      </c>
      <c r="D8" s="100">
        <f>'Segments quartely'!$F9</f>
        <v>207</v>
      </c>
      <c r="E8" s="126">
        <v>65</v>
      </c>
      <c r="F8" s="126">
        <v>107</v>
      </c>
      <c r="G8" s="126">
        <v>217</v>
      </c>
      <c r="H8" s="3"/>
      <c r="I8" s="47">
        <v>723</v>
      </c>
      <c r="J8" s="47">
        <v>197</v>
      </c>
      <c r="K8" s="126">
        <v>133</v>
      </c>
      <c r="L8" s="126">
        <v>161</v>
      </c>
      <c r="M8" s="126">
        <v>232</v>
      </c>
      <c r="AF8" s="3"/>
    </row>
    <row r="9" spans="2:32" ht="13.5" customHeight="1" thickBot="1">
      <c r="B9" s="83" t="s">
        <v>225</v>
      </c>
      <c r="C9" s="84">
        <f>'Segments yearly'!$F10</f>
        <v>2251</v>
      </c>
      <c r="D9" s="84">
        <f>'Segments quartely'!$F10</f>
        <v>722</v>
      </c>
      <c r="E9" s="86">
        <v>262</v>
      </c>
      <c r="F9" s="86">
        <v>408</v>
      </c>
      <c r="G9" s="86">
        <v>859</v>
      </c>
      <c r="I9" s="84">
        <v>2195</v>
      </c>
      <c r="J9" s="84">
        <v>756</v>
      </c>
      <c r="K9" s="86">
        <v>316</v>
      </c>
      <c r="L9" s="86">
        <v>381</v>
      </c>
      <c r="M9" s="86">
        <v>742</v>
      </c>
      <c r="AF9" s="3"/>
    </row>
    <row r="10" spans="2:32" ht="12.75" customHeight="1">
      <c r="B10" s="44" t="s">
        <v>267</v>
      </c>
      <c r="C10" s="100">
        <f>'Segments yearly'!$F11</f>
        <v>-418</v>
      </c>
      <c r="D10" s="100">
        <f>'Segments quartely'!$F11</f>
        <v>-110</v>
      </c>
      <c r="E10" s="126">
        <v>-110.1</v>
      </c>
      <c r="F10" s="126">
        <v>-89.9</v>
      </c>
      <c r="G10" s="126">
        <v>-108</v>
      </c>
      <c r="I10" s="100">
        <v>-360</v>
      </c>
      <c r="J10" s="100">
        <v>-101</v>
      </c>
      <c r="K10" s="126">
        <v>-83</v>
      </c>
      <c r="L10" s="126">
        <v>-80</v>
      </c>
      <c r="M10" s="126">
        <v>-96</v>
      </c>
      <c r="T10" s="4"/>
      <c r="U10" s="4"/>
      <c r="V10" s="4"/>
      <c r="W10" s="4"/>
      <c r="X10" s="20"/>
      <c r="Y10" s="4"/>
      <c r="Z10" s="4"/>
      <c r="AA10" s="4"/>
      <c r="AB10" s="4"/>
      <c r="AC10" s="21"/>
      <c r="AD10" s="3"/>
      <c r="AE10" s="3"/>
      <c r="AF10" s="3"/>
    </row>
    <row r="11" spans="2:32" ht="12.75" customHeight="1">
      <c r="B11" s="44" t="s">
        <v>226</v>
      </c>
      <c r="C11" s="100">
        <f>'Segments yearly'!$F12</f>
        <v>-857.4</v>
      </c>
      <c r="D11" s="100">
        <f>'Segments quartely'!$F12</f>
        <v>-297.4</v>
      </c>
      <c r="E11" s="126">
        <v>-100.30000000000001</v>
      </c>
      <c r="F11" s="126">
        <v>-140.8</v>
      </c>
      <c r="G11" s="126">
        <v>-319</v>
      </c>
      <c r="I11" s="100">
        <v>-937.8</v>
      </c>
      <c r="J11" s="100">
        <v>-300.9</v>
      </c>
      <c r="K11" s="126">
        <v>-160</v>
      </c>
      <c r="L11" s="126">
        <v>-176</v>
      </c>
      <c r="M11" s="126">
        <v>-300</v>
      </c>
      <c r="N11" s="3"/>
      <c r="O11" s="3"/>
      <c r="P11" s="3"/>
      <c r="Q11" s="3"/>
      <c r="R11" s="3"/>
      <c r="S11" s="3"/>
      <c r="AE11" s="3"/>
      <c r="AF11" s="3"/>
    </row>
    <row r="12" spans="2:32" ht="12.75" customHeight="1">
      <c r="B12" s="44" t="s">
        <v>227</v>
      </c>
      <c r="C12" s="100">
        <f>'Segments yearly'!$F13</f>
        <v>-198.7</v>
      </c>
      <c r="D12" s="100">
        <f>'Segments quartely'!$F13</f>
        <v>-51.2</v>
      </c>
      <c r="E12" s="126">
        <v>-46</v>
      </c>
      <c r="F12" s="126">
        <v>-52.4</v>
      </c>
      <c r="G12" s="126">
        <v>-49</v>
      </c>
      <c r="I12" s="100">
        <v>-174.5</v>
      </c>
      <c r="J12" s="100">
        <v>-50.6</v>
      </c>
      <c r="K12" s="126">
        <v>-47</v>
      </c>
      <c r="L12" s="126">
        <v>-48</v>
      </c>
      <c r="M12" s="126">
        <v>-30</v>
      </c>
      <c r="AE12" s="3"/>
      <c r="AF12" s="3"/>
    </row>
    <row r="13" spans="2:32" ht="12.75" customHeight="1">
      <c r="B13" s="44" t="s">
        <v>228</v>
      </c>
      <c r="C13" s="100">
        <f>'Segments yearly'!$F14</f>
        <v>-178.6</v>
      </c>
      <c r="D13" s="100">
        <f>'Segments quartely'!$F14</f>
        <v>-54.3</v>
      </c>
      <c r="E13" s="126">
        <v>-51.099999999999994</v>
      </c>
      <c r="F13" s="126">
        <v>-39.1</v>
      </c>
      <c r="G13" s="126">
        <v>-34</v>
      </c>
      <c r="I13" s="100">
        <v>-167.7</v>
      </c>
      <c r="J13" s="100">
        <v>-48.3</v>
      </c>
      <c r="K13" s="126">
        <v>-52</v>
      </c>
      <c r="L13" s="126">
        <v>-45</v>
      </c>
      <c r="M13" s="126">
        <v>-23</v>
      </c>
      <c r="AE13" s="3"/>
      <c r="AF13" s="3"/>
    </row>
    <row r="14" spans="2:32" ht="12.75" customHeight="1">
      <c r="B14" s="44" t="s">
        <v>49</v>
      </c>
      <c r="C14" s="100">
        <v>0</v>
      </c>
      <c r="D14" s="100">
        <v>0</v>
      </c>
      <c r="E14" s="126">
        <v>0</v>
      </c>
      <c r="F14" s="126">
        <v>0</v>
      </c>
      <c r="G14" s="126">
        <v>0</v>
      </c>
      <c r="I14" s="100">
        <v>0</v>
      </c>
      <c r="J14" s="100">
        <v>0</v>
      </c>
      <c r="K14" s="126">
        <v>0</v>
      </c>
      <c r="L14" s="126">
        <v>0</v>
      </c>
      <c r="M14" s="126">
        <v>0</v>
      </c>
      <c r="AE14" s="3"/>
      <c r="AF14" s="3"/>
    </row>
    <row r="15" spans="2:32" ht="12.75" customHeight="1">
      <c r="B15" s="44" t="s">
        <v>54</v>
      </c>
      <c r="C15" s="100">
        <f>'Segments yearly'!$F16</f>
        <v>2.5</v>
      </c>
      <c r="D15" s="100">
        <f>'Segments quartely'!$F16</f>
        <v>-3.5</v>
      </c>
      <c r="E15" s="126">
        <v>6</v>
      </c>
      <c r="F15" s="126">
        <v>0</v>
      </c>
      <c r="G15" s="126">
        <v>0</v>
      </c>
      <c r="I15" s="100">
        <v>-15.6</v>
      </c>
      <c r="J15" s="100">
        <v>-10.6</v>
      </c>
      <c r="K15" s="126">
        <v>0</v>
      </c>
      <c r="L15" s="126">
        <v>0</v>
      </c>
      <c r="M15" s="126">
        <v>-4</v>
      </c>
      <c r="AE15" s="3"/>
      <c r="AF15" s="3"/>
    </row>
    <row r="16" spans="2:32" ht="12.75" customHeight="1">
      <c r="B16" s="44" t="s">
        <v>230</v>
      </c>
      <c r="C16" s="100">
        <f>'Segments yearly'!$F17</f>
        <v>2.3</v>
      </c>
      <c r="D16" s="100">
        <f>'Segments quartely'!$F17</f>
        <v>1.3</v>
      </c>
      <c r="E16" s="126">
        <v>1</v>
      </c>
      <c r="F16" s="126">
        <v>0</v>
      </c>
      <c r="G16" s="126">
        <v>0</v>
      </c>
      <c r="I16" s="100">
        <v>0.4</v>
      </c>
      <c r="J16" s="100">
        <v>0.4</v>
      </c>
      <c r="K16" s="126">
        <v>0</v>
      </c>
      <c r="L16" s="126">
        <v>0</v>
      </c>
      <c r="M16" s="126">
        <v>0</v>
      </c>
      <c r="N16" s="3"/>
      <c r="O16" s="3"/>
      <c r="P16" s="3"/>
      <c r="Q16" s="3"/>
      <c r="R16" s="3"/>
      <c r="S16" s="3"/>
      <c r="AE16" s="3"/>
      <c r="AF16" s="3"/>
    </row>
    <row r="17" spans="2:32" ht="12.75" customHeight="1">
      <c r="B17" s="44" t="s">
        <v>229</v>
      </c>
      <c r="C17" s="100">
        <f>'Segments yearly'!$F18</f>
        <v>-177.6</v>
      </c>
      <c r="D17" s="100">
        <f>'Segments quartely'!$F18</f>
        <v>-75.6</v>
      </c>
      <c r="E17" s="126">
        <v>-49</v>
      </c>
      <c r="F17" s="126">
        <v>-5.6</v>
      </c>
      <c r="G17" s="126">
        <v>-48</v>
      </c>
      <c r="I17" s="100">
        <v>-140.7</v>
      </c>
      <c r="J17" s="100">
        <v>-146.7</v>
      </c>
      <c r="K17" s="126">
        <v>53</v>
      </c>
      <c r="L17" s="126">
        <v>-24</v>
      </c>
      <c r="M17" s="126">
        <v>-23</v>
      </c>
      <c r="N17" s="3"/>
      <c r="O17" s="3"/>
      <c r="P17" s="3"/>
      <c r="Q17" s="3"/>
      <c r="R17" s="3"/>
      <c r="S17" s="3"/>
      <c r="AE17" s="3"/>
      <c r="AF17" s="3"/>
    </row>
    <row r="18" spans="2:32" ht="13.5" customHeight="1" thickBot="1">
      <c r="B18" s="83" t="s">
        <v>231</v>
      </c>
      <c r="C18" s="84">
        <f>'Segments yearly'!$F19</f>
        <v>-1825.5</v>
      </c>
      <c r="D18" s="84">
        <f>'Segments quartely'!$F19</f>
        <v>-590.6</v>
      </c>
      <c r="E18" s="86">
        <v>-349.4000000000001</v>
      </c>
      <c r="F18" s="86">
        <v>-327.7</v>
      </c>
      <c r="G18" s="86">
        <v>-558</v>
      </c>
      <c r="I18" s="84">
        <v>-1795.9</v>
      </c>
      <c r="J18" s="84">
        <v>-658</v>
      </c>
      <c r="K18" s="86">
        <v>-289</v>
      </c>
      <c r="L18" s="86">
        <v>-373</v>
      </c>
      <c r="M18" s="86">
        <v>-476</v>
      </c>
      <c r="N18" s="3"/>
      <c r="O18" s="3"/>
      <c r="P18" s="3"/>
      <c r="Q18" s="3"/>
      <c r="R18" s="3"/>
      <c r="S18" s="3"/>
      <c r="AE18" s="3"/>
      <c r="AF18" s="3"/>
    </row>
    <row r="19" spans="2:32" ht="13.5" customHeight="1" thickBot="1">
      <c r="B19" s="83" t="s">
        <v>268</v>
      </c>
      <c r="C19" s="84">
        <f>'Segments yearly'!$F20</f>
        <v>843</v>
      </c>
      <c r="D19" s="84">
        <f>'Segments quartely'!$F20</f>
        <v>241</v>
      </c>
      <c r="E19" s="158">
        <v>22</v>
      </c>
      <c r="F19" s="158">
        <v>170</v>
      </c>
      <c r="G19" s="158">
        <v>409</v>
      </c>
      <c r="H19" s="164"/>
      <c r="I19" s="111">
        <v>759</v>
      </c>
      <c r="J19" s="111">
        <v>199</v>
      </c>
      <c r="K19" s="158">
        <v>110</v>
      </c>
      <c r="L19" s="158">
        <v>88</v>
      </c>
      <c r="M19" s="158">
        <v>362</v>
      </c>
      <c r="N19" s="3"/>
      <c r="O19" s="3"/>
      <c r="P19" s="3"/>
      <c r="Q19" s="3"/>
      <c r="R19" s="3"/>
      <c r="S19" s="3"/>
      <c r="AE19" s="3"/>
      <c r="AF19" s="3"/>
    </row>
    <row r="20" spans="2:32" ht="13.5" customHeight="1" thickBot="1">
      <c r="B20" s="83" t="s">
        <v>55</v>
      </c>
      <c r="C20" s="84">
        <f>'Segments yearly'!$F21</f>
        <v>425</v>
      </c>
      <c r="D20" s="84">
        <f>'Segments quartely'!$F21</f>
        <v>131</v>
      </c>
      <c r="E20" s="158">
        <v>-88</v>
      </c>
      <c r="F20" s="158">
        <v>81</v>
      </c>
      <c r="G20" s="158">
        <v>301</v>
      </c>
      <c r="H20" s="3"/>
      <c r="I20" s="111">
        <v>399</v>
      </c>
      <c r="J20" s="111">
        <v>98</v>
      </c>
      <c r="K20" s="158">
        <v>27</v>
      </c>
      <c r="L20" s="158">
        <v>8</v>
      </c>
      <c r="M20" s="158">
        <v>266</v>
      </c>
      <c r="O20" s="3"/>
      <c r="P20" s="3"/>
      <c r="Q20" s="3"/>
      <c r="R20" s="3"/>
      <c r="S20" s="3"/>
      <c r="AE20" s="3"/>
      <c r="AF20" s="3"/>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6" min="1" max="29" man="1"/>
  </colBreaks>
</worksheet>
</file>

<file path=xl/worksheets/sheet15.xml><?xml version="1.0" encoding="utf-8"?>
<worksheet xmlns="http://schemas.openxmlformats.org/spreadsheetml/2006/main" xmlns:r="http://schemas.openxmlformats.org/officeDocument/2006/relationships">
  <dimension ref="B2:AF20"/>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23" width="17.7109375" style="1" customWidth="1"/>
    <col min="24" max="28" width="17.7109375" style="1" hidden="1" customWidth="1"/>
    <col min="29" max="16384" width="9.140625" style="1" customWidth="1"/>
  </cols>
  <sheetData>
    <row r="2" spans="2:13" ht="15.75" customHeight="1">
      <c r="B2" s="39"/>
      <c r="C2" s="39"/>
      <c r="D2" s="39"/>
      <c r="E2" s="39"/>
      <c r="F2" s="39"/>
      <c r="G2" s="39"/>
      <c r="I2" s="40"/>
      <c r="J2" s="40"/>
      <c r="K2" s="40"/>
      <c r="L2" s="40"/>
      <c r="M2" s="40"/>
    </row>
    <row r="3" ht="12.75">
      <c r="B3" s="2"/>
    </row>
    <row r="4" spans="2:19" ht="75.75" customHeight="1">
      <c r="B4" s="79" t="s">
        <v>247</v>
      </c>
      <c r="C4" s="80" t="s">
        <v>282</v>
      </c>
      <c r="D4" s="80" t="s">
        <v>283</v>
      </c>
      <c r="E4" s="82" t="s">
        <v>273</v>
      </c>
      <c r="F4" s="82" t="s">
        <v>265</v>
      </c>
      <c r="G4" s="82" t="s">
        <v>262</v>
      </c>
      <c r="H4" s="3"/>
      <c r="I4" s="80" t="s">
        <v>36</v>
      </c>
      <c r="J4" s="80" t="s">
        <v>37</v>
      </c>
      <c r="K4" s="82" t="s">
        <v>38</v>
      </c>
      <c r="L4" s="82" t="s">
        <v>39</v>
      </c>
      <c r="M4" s="82" t="s">
        <v>34</v>
      </c>
      <c r="N4" s="3"/>
      <c r="O4" s="3"/>
      <c r="P4" s="3"/>
      <c r="Q4" s="3"/>
      <c r="R4" s="3"/>
      <c r="S4" s="3"/>
    </row>
    <row r="5" spans="2:19" ht="12" customHeight="1">
      <c r="B5" s="131"/>
      <c r="C5" s="132" t="s">
        <v>61</v>
      </c>
      <c r="D5" s="132" t="s">
        <v>61</v>
      </c>
      <c r="E5" s="133" t="s">
        <v>61</v>
      </c>
      <c r="F5" s="133" t="s">
        <v>61</v>
      </c>
      <c r="G5" s="133" t="s">
        <v>61</v>
      </c>
      <c r="H5" s="3"/>
      <c r="I5" s="132" t="s">
        <v>61</v>
      </c>
      <c r="J5" s="132" t="s">
        <v>61</v>
      </c>
      <c r="K5" s="133" t="s">
        <v>61</v>
      </c>
      <c r="L5" s="133" t="s">
        <v>61</v>
      </c>
      <c r="M5" s="133" t="s">
        <v>61</v>
      </c>
      <c r="N5" s="3"/>
      <c r="O5" s="3"/>
      <c r="P5" s="3"/>
      <c r="Q5" s="3"/>
      <c r="R5" s="3"/>
      <c r="S5" s="3"/>
    </row>
    <row r="6" spans="2:19" ht="12" customHeight="1" thickBot="1">
      <c r="B6" s="135"/>
      <c r="C6" s="134"/>
      <c r="D6" s="134"/>
      <c r="E6" s="138"/>
      <c r="F6" s="138"/>
      <c r="G6" s="138"/>
      <c r="H6" s="165"/>
      <c r="I6" s="134" t="s">
        <v>62</v>
      </c>
      <c r="J6" s="134" t="s">
        <v>62</v>
      </c>
      <c r="K6" s="138" t="s">
        <v>62</v>
      </c>
      <c r="L6" s="138" t="s">
        <v>62</v>
      </c>
      <c r="M6" s="138" t="s">
        <v>62</v>
      </c>
      <c r="N6" s="3"/>
      <c r="O6" s="3"/>
      <c r="P6" s="3"/>
      <c r="Q6" s="3"/>
      <c r="R6" s="3"/>
      <c r="S6" s="3"/>
    </row>
    <row r="7" spans="2:32" ht="12.75" customHeight="1">
      <c r="B7" s="44" t="s">
        <v>223</v>
      </c>
      <c r="C7" s="173">
        <f>'Segments yearly'!G8</f>
        <v>141</v>
      </c>
      <c r="D7" s="173">
        <f>'Segments quartely'!G8</f>
        <v>50</v>
      </c>
      <c r="E7" s="126">
        <v>38</v>
      </c>
      <c r="F7" s="126">
        <v>28</v>
      </c>
      <c r="G7" s="126">
        <v>24</v>
      </c>
      <c r="I7" s="100">
        <v>137</v>
      </c>
      <c r="J7" s="100">
        <v>29</v>
      </c>
      <c r="K7" s="126">
        <v>42</v>
      </c>
      <c r="L7" s="126">
        <v>42</v>
      </c>
      <c r="M7" s="126">
        <v>24</v>
      </c>
      <c r="N7" s="3"/>
      <c r="O7" s="3"/>
      <c r="P7" s="3"/>
      <c r="Q7" s="3"/>
      <c r="R7" s="3"/>
      <c r="S7" s="3"/>
      <c r="AF7" s="3"/>
    </row>
    <row r="8" spans="2:32" ht="12.75" customHeight="1">
      <c r="B8" s="44" t="s">
        <v>224</v>
      </c>
      <c r="C8" s="100">
        <f>'Segments yearly'!G9</f>
        <v>318</v>
      </c>
      <c r="D8" s="100">
        <f>'Segments quartely'!G9</f>
        <v>151</v>
      </c>
      <c r="E8" s="126">
        <v>60</v>
      </c>
      <c r="F8" s="126">
        <v>59</v>
      </c>
      <c r="G8" s="126">
        <v>48</v>
      </c>
      <c r="H8" s="3"/>
      <c r="I8" s="100">
        <v>225</v>
      </c>
      <c r="J8" s="100">
        <v>54</v>
      </c>
      <c r="K8" s="126">
        <v>53</v>
      </c>
      <c r="L8" s="126">
        <v>62</v>
      </c>
      <c r="M8" s="126">
        <v>56</v>
      </c>
      <c r="AF8" s="3"/>
    </row>
    <row r="9" spans="2:32" ht="13.5" customHeight="1" thickBot="1">
      <c r="B9" s="83" t="s">
        <v>225</v>
      </c>
      <c r="C9" s="84">
        <f>'Segments yearly'!G10</f>
        <v>459</v>
      </c>
      <c r="D9" s="84">
        <f>'Segments quartely'!G10</f>
        <v>201</v>
      </c>
      <c r="E9" s="86">
        <v>98</v>
      </c>
      <c r="F9" s="86">
        <v>87</v>
      </c>
      <c r="G9" s="86">
        <v>72</v>
      </c>
      <c r="I9" s="84">
        <v>362</v>
      </c>
      <c r="J9" s="84">
        <v>83</v>
      </c>
      <c r="K9" s="86">
        <v>95</v>
      </c>
      <c r="L9" s="86">
        <v>104</v>
      </c>
      <c r="M9" s="86">
        <v>80</v>
      </c>
      <c r="AF9" s="3"/>
    </row>
    <row r="10" spans="2:32" ht="12.75" customHeight="1">
      <c r="B10" s="44" t="s">
        <v>267</v>
      </c>
      <c r="C10" s="100">
        <f>'Segments yearly'!G11</f>
        <v>-61</v>
      </c>
      <c r="D10" s="100">
        <f>'Segments quartely'!G11</f>
        <v>-21</v>
      </c>
      <c r="E10" s="126">
        <v>-14.2</v>
      </c>
      <c r="F10" s="126">
        <v>-12.3</v>
      </c>
      <c r="G10" s="126">
        <v>-14</v>
      </c>
      <c r="I10" s="100">
        <v>-58</v>
      </c>
      <c r="J10" s="100">
        <v>-14</v>
      </c>
      <c r="K10" s="126">
        <v>-14</v>
      </c>
      <c r="L10" s="126">
        <v>-14</v>
      </c>
      <c r="M10" s="126">
        <v>-16</v>
      </c>
      <c r="T10" s="4"/>
      <c r="U10" s="4"/>
      <c r="V10" s="4"/>
      <c r="W10" s="4"/>
      <c r="X10" s="20"/>
      <c r="Y10" s="4"/>
      <c r="Z10" s="4"/>
      <c r="AA10" s="4"/>
      <c r="AB10" s="4"/>
      <c r="AC10" s="21"/>
      <c r="AD10" s="3"/>
      <c r="AE10" s="3"/>
      <c r="AF10" s="3"/>
    </row>
    <row r="11" spans="2:32" ht="12.75" customHeight="1">
      <c r="B11" s="44" t="s">
        <v>226</v>
      </c>
      <c r="C11" s="100">
        <f>'Segments yearly'!G12</f>
        <v>-67.5</v>
      </c>
      <c r="D11" s="100">
        <f>'Segments quartely'!G12</f>
        <v>-18</v>
      </c>
      <c r="E11" s="126">
        <v>-19</v>
      </c>
      <c r="F11" s="126">
        <v>-13.5</v>
      </c>
      <c r="G11" s="126">
        <v>-17</v>
      </c>
      <c r="I11" s="100">
        <v>-57</v>
      </c>
      <c r="J11" s="100">
        <v>-7</v>
      </c>
      <c r="K11" s="126">
        <v>-14</v>
      </c>
      <c r="L11" s="126">
        <v>-25</v>
      </c>
      <c r="M11" s="126">
        <v>-11</v>
      </c>
      <c r="N11" s="3"/>
      <c r="O11" s="3"/>
      <c r="P11" s="3"/>
      <c r="Q11" s="3"/>
      <c r="R11" s="3"/>
      <c r="S11" s="3"/>
      <c r="AE11" s="3"/>
      <c r="AF11" s="3"/>
    </row>
    <row r="12" spans="2:32" ht="12.75" customHeight="1">
      <c r="B12" s="44" t="s">
        <v>227</v>
      </c>
      <c r="C12" s="100">
        <f>'Segments yearly'!G13</f>
        <v>-229.8</v>
      </c>
      <c r="D12" s="100">
        <f>'Segments quartely'!G13</f>
        <v>-69.3</v>
      </c>
      <c r="E12" s="126">
        <v>-50.099999999999994</v>
      </c>
      <c r="F12" s="126">
        <v>-58</v>
      </c>
      <c r="G12" s="126">
        <v>-52</v>
      </c>
      <c r="I12" s="100">
        <v>-208</v>
      </c>
      <c r="J12" s="100">
        <v>-50</v>
      </c>
      <c r="K12" s="126">
        <v>-49</v>
      </c>
      <c r="L12" s="126">
        <v>-61</v>
      </c>
      <c r="M12" s="126">
        <v>-48</v>
      </c>
      <c r="AE12" s="3"/>
      <c r="AF12" s="3"/>
    </row>
    <row r="13" spans="2:32" ht="12.75" customHeight="1">
      <c r="B13" s="44" t="s">
        <v>228</v>
      </c>
      <c r="C13" s="100">
        <f>'Segments yearly'!G14</f>
        <v>-254.7</v>
      </c>
      <c r="D13" s="100">
        <f>'Segments quartely'!G14</f>
        <v>-93</v>
      </c>
      <c r="E13" s="126">
        <v>-67.49999999999999</v>
      </c>
      <c r="F13" s="126">
        <v>-52.6</v>
      </c>
      <c r="G13" s="126">
        <v>-41</v>
      </c>
      <c r="I13" s="100">
        <v>-247</v>
      </c>
      <c r="J13" s="100">
        <v>-71</v>
      </c>
      <c r="K13" s="126">
        <v>-55</v>
      </c>
      <c r="L13" s="126">
        <v>-78</v>
      </c>
      <c r="M13" s="126">
        <v>-43</v>
      </c>
      <c r="AE13" s="3"/>
      <c r="AF13" s="3"/>
    </row>
    <row r="14" spans="2:32" ht="12.75" customHeight="1">
      <c r="B14" s="44" t="s">
        <v>49</v>
      </c>
      <c r="C14" s="100">
        <f>'Segments yearly'!G15</f>
        <v>0</v>
      </c>
      <c r="D14" s="100">
        <f>'Segments quartely'!G15</f>
        <v>0</v>
      </c>
      <c r="E14" s="126">
        <v>0</v>
      </c>
      <c r="F14" s="126">
        <v>0</v>
      </c>
      <c r="G14" s="126">
        <v>0</v>
      </c>
      <c r="I14" s="100">
        <v>0</v>
      </c>
      <c r="J14" s="100">
        <v>0</v>
      </c>
      <c r="K14" s="126">
        <v>0</v>
      </c>
      <c r="L14" s="126">
        <v>0</v>
      </c>
      <c r="M14" s="126">
        <v>0</v>
      </c>
      <c r="AE14" s="3"/>
      <c r="AF14" s="3"/>
    </row>
    <row r="15" spans="2:32" ht="12.75" customHeight="1">
      <c r="B15" s="44" t="s">
        <v>54</v>
      </c>
      <c r="C15" s="100">
        <f>'Segments yearly'!G16</f>
        <v>4.2</v>
      </c>
      <c r="D15" s="100">
        <f>'Segments quartely'!G16</f>
        <v>10.2</v>
      </c>
      <c r="E15" s="126">
        <v>1</v>
      </c>
      <c r="F15" s="126">
        <v>-20.7</v>
      </c>
      <c r="G15" s="126">
        <v>14</v>
      </c>
      <c r="I15" s="100">
        <v>-34</v>
      </c>
      <c r="J15" s="100">
        <v>-21</v>
      </c>
      <c r="K15" s="126">
        <v>0</v>
      </c>
      <c r="L15" s="126">
        <v>-13</v>
      </c>
      <c r="M15" s="126">
        <v>0</v>
      </c>
      <c r="AE15" s="3"/>
      <c r="AF15" s="3"/>
    </row>
    <row r="16" spans="2:32" ht="12.75" customHeight="1">
      <c r="B16" s="44" t="s">
        <v>230</v>
      </c>
      <c r="C16" s="100">
        <f>'Segments yearly'!G17</f>
        <v>3</v>
      </c>
      <c r="D16" s="100">
        <f>'Segments quartely'!G17</f>
        <v>3</v>
      </c>
      <c r="E16" s="126">
        <v>0</v>
      </c>
      <c r="F16" s="126">
        <v>0</v>
      </c>
      <c r="G16" s="126">
        <v>0</v>
      </c>
      <c r="I16" s="100">
        <v>0</v>
      </c>
      <c r="J16" s="100">
        <v>0</v>
      </c>
      <c r="K16" s="126">
        <v>0</v>
      </c>
      <c r="L16" s="126">
        <v>0</v>
      </c>
      <c r="M16" s="126">
        <v>0</v>
      </c>
      <c r="N16" s="3"/>
      <c r="O16" s="3"/>
      <c r="P16" s="3"/>
      <c r="Q16" s="3"/>
      <c r="R16" s="3"/>
      <c r="S16" s="3"/>
      <c r="AE16" s="3"/>
      <c r="AF16" s="3"/>
    </row>
    <row r="17" spans="2:32" ht="12.75" customHeight="1">
      <c r="B17" s="44" t="s">
        <v>229</v>
      </c>
      <c r="C17" s="100">
        <f>'Segments yearly'!G18</f>
        <v>-76</v>
      </c>
      <c r="D17" s="100">
        <f>'Segments quartely'!G18</f>
        <v>-32.7</v>
      </c>
      <c r="E17" s="126">
        <v>-4.700000000000003</v>
      </c>
      <c r="F17" s="126">
        <v>4</v>
      </c>
      <c r="G17" s="126">
        <v>-42</v>
      </c>
      <c r="I17" s="100">
        <v>-2</v>
      </c>
      <c r="J17" s="100">
        <v>-12</v>
      </c>
      <c r="K17" s="126">
        <v>-9</v>
      </c>
      <c r="L17" s="126">
        <v>30</v>
      </c>
      <c r="M17" s="126">
        <v>-11</v>
      </c>
      <c r="N17" s="3"/>
      <c r="O17" s="3"/>
      <c r="P17" s="3"/>
      <c r="Q17" s="3"/>
      <c r="R17" s="3"/>
      <c r="S17" s="3"/>
      <c r="AE17" s="3"/>
      <c r="AF17" s="3"/>
    </row>
    <row r="18" spans="2:32" ht="13.5" customHeight="1" thickBot="1">
      <c r="B18" s="83" t="s">
        <v>231</v>
      </c>
      <c r="C18" s="84">
        <f>'Segments yearly'!G19</f>
        <v>-681.8</v>
      </c>
      <c r="D18" s="84">
        <f>'Segments quartely'!G19</f>
        <v>-220.4</v>
      </c>
      <c r="E18" s="86">
        <v>-155.7</v>
      </c>
      <c r="F18" s="86">
        <v>-153.1</v>
      </c>
      <c r="G18" s="86">
        <v>-152</v>
      </c>
      <c r="I18" s="84">
        <v>-606</v>
      </c>
      <c r="J18" s="84">
        <v>-175</v>
      </c>
      <c r="K18" s="86">
        <v>-141</v>
      </c>
      <c r="L18" s="86">
        <v>-161</v>
      </c>
      <c r="M18" s="86">
        <v>-129</v>
      </c>
      <c r="N18" s="3"/>
      <c r="O18" s="3"/>
      <c r="P18" s="3"/>
      <c r="Q18" s="3"/>
      <c r="R18" s="3"/>
      <c r="S18" s="3"/>
      <c r="AE18" s="3"/>
      <c r="AF18" s="3"/>
    </row>
    <row r="19" spans="2:32" ht="13.5" customHeight="1" thickBot="1">
      <c r="B19" s="83" t="s">
        <v>268</v>
      </c>
      <c r="C19" s="84">
        <f>'Segments yearly'!G20</f>
        <v>-162</v>
      </c>
      <c r="D19" s="84">
        <f>'Segments quartely'!G20</f>
        <v>1</v>
      </c>
      <c r="E19" s="158">
        <v>-43</v>
      </c>
      <c r="F19" s="158">
        <v>-54</v>
      </c>
      <c r="G19" s="158">
        <v>-66</v>
      </c>
      <c r="H19" s="164"/>
      <c r="I19" s="84">
        <v>-186</v>
      </c>
      <c r="J19" s="84">
        <v>-78</v>
      </c>
      <c r="K19" s="158">
        <v>-32</v>
      </c>
      <c r="L19" s="158">
        <v>-43</v>
      </c>
      <c r="M19" s="158">
        <v>-33</v>
      </c>
      <c r="N19" s="3"/>
      <c r="O19" s="3"/>
      <c r="P19" s="3"/>
      <c r="Q19" s="3"/>
      <c r="R19" s="3"/>
      <c r="S19" s="3"/>
      <c r="AE19" s="3"/>
      <c r="AF19" s="3"/>
    </row>
    <row r="20" spans="2:32" ht="13.5" customHeight="1" thickBot="1">
      <c r="B20" s="83" t="s">
        <v>55</v>
      </c>
      <c r="C20" s="84">
        <f>'Segments yearly'!G21</f>
        <v>-223</v>
      </c>
      <c r="D20" s="84">
        <f>'Segments quartely'!G21</f>
        <v>-20</v>
      </c>
      <c r="E20" s="158">
        <v>-57</v>
      </c>
      <c r="F20" s="158">
        <v>-66</v>
      </c>
      <c r="G20" s="158">
        <v>-80</v>
      </c>
      <c r="H20" s="3"/>
      <c r="I20" s="84">
        <v>-244</v>
      </c>
      <c r="J20" s="84">
        <v>-92</v>
      </c>
      <c r="K20" s="158">
        <v>-46</v>
      </c>
      <c r="L20" s="158">
        <v>-57</v>
      </c>
      <c r="M20" s="158">
        <v>-49</v>
      </c>
      <c r="O20" s="3"/>
      <c r="P20" s="3"/>
      <c r="Q20" s="3"/>
      <c r="R20" s="3"/>
      <c r="S20" s="3"/>
      <c r="AE20" s="3"/>
      <c r="AF20" s="3"/>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6" min="1" max="29" man="1"/>
  </colBreaks>
</worksheet>
</file>

<file path=xl/worksheets/sheet16.xml><?xml version="1.0" encoding="utf-8"?>
<worksheet xmlns="http://schemas.openxmlformats.org/spreadsheetml/2006/main" xmlns:r="http://schemas.openxmlformats.org/officeDocument/2006/relationships">
  <dimension ref="B2:AL55"/>
  <sheetViews>
    <sheetView showGridLines="0" zoomScale="80" zoomScaleNormal="80" zoomScaleSheetLayoutView="10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37" width="17.7109375" style="1" customWidth="1"/>
    <col min="38" max="16384" width="9.140625" style="1" customWidth="1"/>
  </cols>
  <sheetData>
    <row r="2" spans="2:37" ht="15.75" customHeight="1">
      <c r="B2" s="39"/>
      <c r="C2" s="39"/>
      <c r="D2" s="39"/>
      <c r="E2" s="121"/>
      <c r="F2" s="121"/>
      <c r="G2" s="121"/>
      <c r="H2" s="121"/>
      <c r="I2" s="121"/>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row>
    <row r="3" ht="12.75">
      <c r="B3" s="2"/>
    </row>
    <row r="4" spans="2:37" ht="75.75" customHeight="1">
      <c r="B4" s="79" t="s">
        <v>241</v>
      </c>
      <c r="C4" s="80" t="s">
        <v>282</v>
      </c>
      <c r="D4" s="80" t="s">
        <v>283</v>
      </c>
      <c r="E4" s="82" t="s">
        <v>273</v>
      </c>
      <c r="F4" s="82" t="s">
        <v>265</v>
      </c>
      <c r="G4" s="82" t="s">
        <v>262</v>
      </c>
      <c r="H4" s="80" t="s">
        <v>33</v>
      </c>
      <c r="I4" s="80" t="s">
        <v>32</v>
      </c>
      <c r="J4" s="82" t="s">
        <v>31</v>
      </c>
      <c r="K4" s="82" t="s">
        <v>28</v>
      </c>
      <c r="L4" s="82" t="s">
        <v>27</v>
      </c>
      <c r="M4" s="82" t="s">
        <v>26</v>
      </c>
      <c r="N4" s="82" t="s">
        <v>25</v>
      </c>
      <c r="O4" s="82" t="s">
        <v>24</v>
      </c>
      <c r="P4" s="82" t="s">
        <v>22</v>
      </c>
      <c r="Q4" s="82" t="s">
        <v>23</v>
      </c>
      <c r="R4" s="82" t="s">
        <v>18</v>
      </c>
      <c r="S4" s="82" t="s">
        <v>19</v>
      </c>
      <c r="T4" s="82" t="s">
        <v>20</v>
      </c>
      <c r="U4" s="82" t="s">
        <v>17</v>
      </c>
      <c r="V4" s="82" t="s">
        <v>16</v>
      </c>
      <c r="W4" s="82" t="s">
        <v>15</v>
      </c>
      <c r="X4" s="82" t="s">
        <v>14</v>
      </c>
      <c r="Y4" s="82" t="s">
        <v>13</v>
      </c>
      <c r="Z4" s="82" t="s">
        <v>11</v>
      </c>
      <c r="AA4" s="82" t="s">
        <v>12</v>
      </c>
      <c r="AB4" s="82" t="s">
        <v>5</v>
      </c>
      <c r="AC4" s="82" t="s">
        <v>3</v>
      </c>
      <c r="AD4" s="82" t="s">
        <v>6</v>
      </c>
      <c r="AE4" s="82" t="s">
        <v>7</v>
      </c>
      <c r="AF4" s="82" t="s">
        <v>2</v>
      </c>
      <c r="AG4" s="82" t="s">
        <v>8</v>
      </c>
      <c r="AH4" s="82" t="s">
        <v>4</v>
      </c>
      <c r="AI4" s="82" t="s">
        <v>9</v>
      </c>
      <c r="AJ4" s="82" t="s">
        <v>10</v>
      </c>
      <c r="AK4" s="82" t="s">
        <v>1</v>
      </c>
    </row>
    <row r="5" spans="2:37" ht="12" customHeight="1">
      <c r="B5" s="131"/>
      <c r="C5" s="132" t="s">
        <v>185</v>
      </c>
      <c r="D5" s="132" t="s">
        <v>185</v>
      </c>
      <c r="E5" s="140" t="s">
        <v>185</v>
      </c>
      <c r="F5" s="140" t="s">
        <v>185</v>
      </c>
      <c r="G5" s="140" t="s">
        <v>185</v>
      </c>
      <c r="H5" s="132" t="s">
        <v>185</v>
      </c>
      <c r="I5" s="132" t="s">
        <v>185</v>
      </c>
      <c r="J5" s="140" t="s">
        <v>185</v>
      </c>
      <c r="K5" s="140" t="s">
        <v>185</v>
      </c>
      <c r="L5" s="140" t="s">
        <v>185</v>
      </c>
      <c r="M5" s="140" t="s">
        <v>185</v>
      </c>
      <c r="N5" s="140" t="s">
        <v>185</v>
      </c>
      <c r="O5" s="140" t="s">
        <v>185</v>
      </c>
      <c r="P5" s="140" t="s">
        <v>185</v>
      </c>
      <c r="Q5" s="140" t="s">
        <v>185</v>
      </c>
      <c r="R5" s="140" t="s">
        <v>185</v>
      </c>
      <c r="S5" s="140" t="s">
        <v>185</v>
      </c>
      <c r="T5" s="140" t="s">
        <v>185</v>
      </c>
      <c r="U5" s="140" t="s">
        <v>185</v>
      </c>
      <c r="V5" s="140" t="s">
        <v>185</v>
      </c>
      <c r="W5" s="140" t="s">
        <v>185</v>
      </c>
      <c r="X5" s="140" t="s">
        <v>185</v>
      </c>
      <c r="Y5" s="140" t="s">
        <v>185</v>
      </c>
      <c r="Z5" s="140" t="s">
        <v>185</v>
      </c>
      <c r="AA5" s="140" t="s">
        <v>185</v>
      </c>
      <c r="AB5" s="140" t="s">
        <v>185</v>
      </c>
      <c r="AC5" s="140" t="s">
        <v>185</v>
      </c>
      <c r="AD5" s="140" t="s">
        <v>185</v>
      </c>
      <c r="AE5" s="140" t="s">
        <v>185</v>
      </c>
      <c r="AF5" s="140" t="s">
        <v>185</v>
      </c>
      <c r="AG5" s="140" t="s">
        <v>185</v>
      </c>
      <c r="AH5" s="140" t="s">
        <v>185</v>
      </c>
      <c r="AI5" s="140" t="s">
        <v>185</v>
      </c>
      <c r="AJ5" s="140" t="s">
        <v>185</v>
      </c>
      <c r="AK5" s="140" t="s">
        <v>185</v>
      </c>
    </row>
    <row r="6" spans="2:37" ht="12" customHeight="1" thickBot="1">
      <c r="B6" s="135"/>
      <c r="C6" s="136"/>
      <c r="D6" s="136"/>
      <c r="E6" s="138"/>
      <c r="F6" s="138"/>
      <c r="G6" s="138"/>
      <c r="H6" s="134"/>
      <c r="I6" s="134"/>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row>
    <row r="7" spans="2:31" ht="13.5" customHeight="1">
      <c r="B7" s="87" t="s">
        <v>188</v>
      </c>
      <c r="C7" s="88"/>
      <c r="D7" s="88"/>
      <c r="E7" s="90"/>
      <c r="F7" s="90"/>
      <c r="G7" s="90"/>
      <c r="H7" s="88"/>
      <c r="I7" s="88"/>
      <c r="J7" s="3"/>
      <c r="K7" s="3"/>
      <c r="L7" s="3"/>
      <c r="M7" s="3"/>
      <c r="N7" s="3"/>
      <c r="O7" s="3"/>
      <c r="P7" s="3"/>
      <c r="Q7" s="3"/>
      <c r="R7" s="3"/>
      <c r="AE7" s="3"/>
    </row>
    <row r="8" spans="2:37" ht="12.75" customHeight="1">
      <c r="B8" s="44" t="s">
        <v>189</v>
      </c>
      <c r="C8" s="66">
        <v>1862.75</v>
      </c>
      <c r="D8" s="66">
        <v>461.1</v>
      </c>
      <c r="E8" s="67">
        <v>458.93</v>
      </c>
      <c r="F8" s="67">
        <v>469.3</v>
      </c>
      <c r="G8" s="67">
        <v>474.3</v>
      </c>
      <c r="H8" s="66">
        <v>1918.8000000000002</v>
      </c>
      <c r="I8" s="66">
        <v>472.9</v>
      </c>
      <c r="J8" s="67">
        <v>449.4</v>
      </c>
      <c r="K8" s="67">
        <v>487.1</v>
      </c>
      <c r="L8" s="67">
        <v>509.4</v>
      </c>
      <c r="M8" s="67">
        <v>2026.8999999999999</v>
      </c>
      <c r="N8" s="67">
        <v>503.76</v>
      </c>
      <c r="O8" s="67">
        <v>515.2</v>
      </c>
      <c r="P8" s="67">
        <v>506.79999999999995</v>
      </c>
      <c r="Q8" s="67">
        <v>501</v>
      </c>
      <c r="R8" s="67">
        <v>1876</v>
      </c>
      <c r="S8" s="67">
        <v>440.4</v>
      </c>
      <c r="T8" s="67">
        <v>475.2</v>
      </c>
      <c r="U8" s="67">
        <v>481.9</v>
      </c>
      <c r="V8" s="67">
        <v>478.5</v>
      </c>
      <c r="W8" s="67">
        <v>1890.49</v>
      </c>
      <c r="X8" s="67">
        <v>483.1</v>
      </c>
      <c r="Y8" s="67">
        <v>481.19</v>
      </c>
      <c r="Z8" s="67">
        <v>483.5</v>
      </c>
      <c r="AA8" s="67">
        <v>442.7</v>
      </c>
      <c r="AB8" s="67">
        <v>1607.5</v>
      </c>
      <c r="AC8" s="67">
        <v>403.2</v>
      </c>
      <c r="AD8" s="67">
        <v>396.5</v>
      </c>
      <c r="AE8" s="67">
        <v>400.6</v>
      </c>
      <c r="AF8" s="67">
        <v>407.2</v>
      </c>
      <c r="AG8" s="67">
        <v>1616.4</v>
      </c>
      <c r="AH8" s="67">
        <v>409.1</v>
      </c>
      <c r="AI8" s="67">
        <v>400.3</v>
      </c>
      <c r="AJ8" s="67">
        <v>400.9</v>
      </c>
      <c r="AK8" s="67">
        <v>406.1</v>
      </c>
    </row>
    <row r="9" spans="2:37" ht="12.75" customHeight="1">
      <c r="B9" s="44" t="s">
        <v>190</v>
      </c>
      <c r="C9" s="66">
        <v>1315.19</v>
      </c>
      <c r="D9" s="66">
        <v>334.6</v>
      </c>
      <c r="E9" s="67">
        <v>324.99</v>
      </c>
      <c r="F9" s="67">
        <v>327.3</v>
      </c>
      <c r="G9" s="67">
        <v>328.3</v>
      </c>
      <c r="H9" s="66">
        <v>1400.6</v>
      </c>
      <c r="I9" s="66">
        <v>346.6</v>
      </c>
      <c r="J9" s="67">
        <v>346</v>
      </c>
      <c r="K9" s="67">
        <v>348.7</v>
      </c>
      <c r="L9" s="67">
        <v>359.3</v>
      </c>
      <c r="M9" s="67">
        <v>1454</v>
      </c>
      <c r="N9" s="67">
        <v>365.66</v>
      </c>
      <c r="O9" s="67">
        <v>358.9</v>
      </c>
      <c r="P9" s="67">
        <v>362.2</v>
      </c>
      <c r="Q9" s="67">
        <v>367.2</v>
      </c>
      <c r="R9" s="67">
        <v>1457.4</v>
      </c>
      <c r="S9" s="67">
        <v>367.6</v>
      </c>
      <c r="T9" s="67">
        <v>361.4</v>
      </c>
      <c r="U9" s="67">
        <v>361.6</v>
      </c>
      <c r="V9" s="67">
        <v>366.8</v>
      </c>
      <c r="W9" s="67">
        <v>1550.49</v>
      </c>
      <c r="X9" s="67">
        <v>383.8</v>
      </c>
      <c r="Y9" s="67">
        <v>386.8</v>
      </c>
      <c r="Z9" s="67">
        <v>387.21</v>
      </c>
      <c r="AA9" s="67">
        <v>392.69</v>
      </c>
      <c r="AB9" s="67">
        <v>1607.5</v>
      </c>
      <c r="AC9" s="67">
        <v>403.2</v>
      </c>
      <c r="AD9" s="67">
        <v>396.5</v>
      </c>
      <c r="AE9" s="67">
        <v>400.6</v>
      </c>
      <c r="AF9" s="67">
        <v>407.2</v>
      </c>
      <c r="AG9" s="67">
        <v>1616.4</v>
      </c>
      <c r="AH9" s="67">
        <v>409.1</v>
      </c>
      <c r="AI9" s="67">
        <v>400.3</v>
      </c>
      <c r="AJ9" s="67">
        <v>400.9</v>
      </c>
      <c r="AK9" s="67">
        <v>406.1</v>
      </c>
    </row>
    <row r="10" spans="2:37" ht="12.75" customHeight="1">
      <c r="B10" s="44" t="s">
        <v>191</v>
      </c>
      <c r="C10" s="66">
        <v>548.44</v>
      </c>
      <c r="D10" s="66">
        <v>126.42</v>
      </c>
      <c r="E10" s="67">
        <v>133.94</v>
      </c>
      <c r="F10" s="67">
        <v>142</v>
      </c>
      <c r="G10" s="67">
        <v>146</v>
      </c>
      <c r="H10" s="66">
        <v>518.5</v>
      </c>
      <c r="I10" s="66">
        <v>126.3</v>
      </c>
      <c r="J10" s="67">
        <v>103.5</v>
      </c>
      <c r="K10" s="67">
        <v>138.4</v>
      </c>
      <c r="L10" s="67">
        <v>150.3</v>
      </c>
      <c r="M10" s="67">
        <v>572.8</v>
      </c>
      <c r="N10" s="67">
        <v>138.1</v>
      </c>
      <c r="O10" s="67">
        <v>156.3</v>
      </c>
      <c r="P10" s="67">
        <v>144.6</v>
      </c>
      <c r="Q10" s="67">
        <v>133.8</v>
      </c>
      <c r="R10" s="67">
        <v>418.6</v>
      </c>
      <c r="S10" s="67">
        <v>72.8</v>
      </c>
      <c r="T10" s="67">
        <v>113.8</v>
      </c>
      <c r="U10" s="67">
        <v>120.3</v>
      </c>
      <c r="V10" s="67">
        <v>111.7</v>
      </c>
      <c r="W10" s="67">
        <v>340</v>
      </c>
      <c r="X10" s="67">
        <v>99.3</v>
      </c>
      <c r="Y10" s="67">
        <v>94.39</v>
      </c>
      <c r="Z10" s="67">
        <v>96.29</v>
      </c>
      <c r="AA10" s="67">
        <v>50.01</v>
      </c>
      <c r="AB10" s="67" t="s">
        <v>29</v>
      </c>
      <c r="AC10" s="67" t="s">
        <v>29</v>
      </c>
      <c r="AD10" s="67" t="s">
        <v>29</v>
      </c>
      <c r="AE10" s="67" t="s">
        <v>29</v>
      </c>
      <c r="AF10" s="67" t="s">
        <v>29</v>
      </c>
      <c r="AG10" s="67" t="s">
        <v>29</v>
      </c>
      <c r="AH10" s="67" t="s">
        <v>29</v>
      </c>
      <c r="AI10" s="67" t="s">
        <v>29</v>
      </c>
      <c r="AJ10" s="67" t="s">
        <v>29</v>
      </c>
      <c r="AK10" s="67" t="s">
        <v>29</v>
      </c>
    </row>
    <row r="11" spans="2:37" ht="12.75" customHeight="1">
      <c r="B11" s="44" t="s">
        <v>192</v>
      </c>
      <c r="C11" s="66">
        <v>2673.92</v>
      </c>
      <c r="D11" s="66">
        <v>730.64</v>
      </c>
      <c r="E11" s="67">
        <v>664.38</v>
      </c>
      <c r="F11" s="67">
        <v>567</v>
      </c>
      <c r="G11" s="67">
        <v>711.9</v>
      </c>
      <c r="H11" s="66">
        <v>2540.4</v>
      </c>
      <c r="I11" s="66">
        <v>692</v>
      </c>
      <c r="J11" s="67">
        <v>581.9</v>
      </c>
      <c r="K11" s="67">
        <v>596.4</v>
      </c>
      <c r="L11" s="67">
        <v>670</v>
      </c>
      <c r="M11" s="67">
        <v>2564.4</v>
      </c>
      <c r="N11" s="67">
        <v>664.48</v>
      </c>
      <c r="O11" s="67">
        <v>612.49</v>
      </c>
      <c r="P11" s="67">
        <v>602.14</v>
      </c>
      <c r="Q11" s="67">
        <v>685.24</v>
      </c>
      <c r="R11" s="67">
        <v>2627.2</v>
      </c>
      <c r="S11" s="67">
        <v>691.5</v>
      </c>
      <c r="T11" s="67">
        <v>581.6</v>
      </c>
      <c r="U11" s="67">
        <v>650.4</v>
      </c>
      <c r="V11" s="67">
        <v>703.7</v>
      </c>
      <c r="W11" s="67">
        <v>2691.8</v>
      </c>
      <c r="X11" s="67">
        <v>736.8</v>
      </c>
      <c r="Y11" s="67">
        <v>618.6</v>
      </c>
      <c r="Z11" s="67">
        <v>603.9</v>
      </c>
      <c r="AA11" s="67">
        <v>732.5</v>
      </c>
      <c r="AB11" s="67">
        <v>2709.7</v>
      </c>
      <c r="AC11" s="67">
        <v>706.2</v>
      </c>
      <c r="AD11" s="67">
        <v>647.9</v>
      </c>
      <c r="AE11" s="67">
        <v>625.1</v>
      </c>
      <c r="AF11" s="67">
        <v>730.5</v>
      </c>
      <c r="AG11" s="67">
        <v>2713.1</v>
      </c>
      <c r="AH11" s="67">
        <v>725.4</v>
      </c>
      <c r="AI11" s="67">
        <v>668.7</v>
      </c>
      <c r="AJ11" s="67">
        <v>594.6</v>
      </c>
      <c r="AK11" s="67">
        <v>724.4</v>
      </c>
    </row>
    <row r="12" spans="2:37" ht="12.75" customHeight="1">
      <c r="B12" s="44" t="s">
        <v>190</v>
      </c>
      <c r="C12" s="66">
        <v>2523.78</v>
      </c>
      <c r="D12" s="66">
        <v>684.04</v>
      </c>
      <c r="E12" s="67">
        <v>626.64</v>
      </c>
      <c r="F12" s="67">
        <v>532.8</v>
      </c>
      <c r="G12" s="67">
        <v>680.3</v>
      </c>
      <c r="H12" s="66">
        <v>2481.5</v>
      </c>
      <c r="I12" s="66">
        <v>670.1</v>
      </c>
      <c r="J12" s="67">
        <v>569.6</v>
      </c>
      <c r="K12" s="67">
        <v>584.5</v>
      </c>
      <c r="L12" s="67">
        <v>657.3</v>
      </c>
      <c r="M12" s="67">
        <v>2512.7999999999997</v>
      </c>
      <c r="N12" s="67">
        <v>651.48</v>
      </c>
      <c r="O12" s="67">
        <v>600.79</v>
      </c>
      <c r="P12" s="67">
        <v>588.74</v>
      </c>
      <c r="Q12" s="67">
        <v>671.84</v>
      </c>
      <c r="R12" s="67">
        <v>2569.2</v>
      </c>
      <c r="S12" s="67">
        <v>677.2</v>
      </c>
      <c r="T12" s="67">
        <v>566.9</v>
      </c>
      <c r="U12" s="67">
        <v>635.9</v>
      </c>
      <c r="V12" s="67">
        <v>689.5</v>
      </c>
      <c r="W12" s="67">
        <v>2666.9</v>
      </c>
      <c r="X12" s="67">
        <v>721.8</v>
      </c>
      <c r="Y12" s="67">
        <v>608.7</v>
      </c>
      <c r="Z12" s="67">
        <v>603.9</v>
      </c>
      <c r="AA12" s="67">
        <v>732.5</v>
      </c>
      <c r="AB12" s="67">
        <v>2709.7</v>
      </c>
      <c r="AC12" s="67">
        <v>706.2</v>
      </c>
      <c r="AD12" s="67">
        <v>647.9</v>
      </c>
      <c r="AE12" s="67">
        <v>625.1</v>
      </c>
      <c r="AF12" s="67">
        <v>730.5</v>
      </c>
      <c r="AG12" s="67">
        <v>2713.1</v>
      </c>
      <c r="AH12" s="67">
        <v>725.4</v>
      </c>
      <c r="AI12" s="67">
        <v>668.7</v>
      </c>
      <c r="AJ12" s="67">
        <v>594.6</v>
      </c>
      <c r="AK12" s="67">
        <v>724.4</v>
      </c>
    </row>
    <row r="13" spans="2:37" ht="12.75" customHeight="1">
      <c r="B13" s="44" t="s">
        <v>40</v>
      </c>
      <c r="C13" s="66">
        <v>150.13</v>
      </c>
      <c r="D13" s="66">
        <v>46.6</v>
      </c>
      <c r="E13" s="67">
        <v>37.73</v>
      </c>
      <c r="F13" s="67">
        <v>34.2</v>
      </c>
      <c r="G13" s="67">
        <v>31.6</v>
      </c>
      <c r="H13" s="66">
        <v>58.800000000000004</v>
      </c>
      <c r="I13" s="66">
        <v>21.9</v>
      </c>
      <c r="J13" s="67">
        <v>12.3</v>
      </c>
      <c r="K13" s="67">
        <v>12</v>
      </c>
      <c r="L13" s="67">
        <v>12.6</v>
      </c>
      <c r="M13" s="67">
        <v>51.5</v>
      </c>
      <c r="N13" s="67">
        <v>13</v>
      </c>
      <c r="O13" s="67">
        <v>11.7</v>
      </c>
      <c r="P13" s="67">
        <v>13.4</v>
      </c>
      <c r="Q13" s="67">
        <v>13.4</v>
      </c>
      <c r="R13" s="67">
        <v>58</v>
      </c>
      <c r="S13" s="67">
        <v>14.3</v>
      </c>
      <c r="T13" s="67">
        <v>14.7</v>
      </c>
      <c r="U13" s="67">
        <v>14.5</v>
      </c>
      <c r="V13" s="67">
        <v>14.2</v>
      </c>
      <c r="W13" s="67">
        <v>24.9</v>
      </c>
      <c r="X13" s="67">
        <v>15</v>
      </c>
      <c r="Y13" s="67">
        <v>9.9</v>
      </c>
      <c r="Z13" s="67" t="s">
        <v>29</v>
      </c>
      <c r="AA13" s="67" t="s">
        <v>29</v>
      </c>
      <c r="AB13" s="67" t="s">
        <v>29</v>
      </c>
      <c r="AC13" s="67" t="s">
        <v>29</v>
      </c>
      <c r="AD13" s="67" t="s">
        <v>29</v>
      </c>
      <c r="AE13" s="67" t="s">
        <v>29</v>
      </c>
      <c r="AF13" s="67" t="s">
        <v>29</v>
      </c>
      <c r="AG13" s="67" t="s">
        <v>29</v>
      </c>
      <c r="AH13" s="67" t="s">
        <v>29</v>
      </c>
      <c r="AI13" s="67" t="s">
        <v>29</v>
      </c>
      <c r="AJ13" s="67" t="s">
        <v>29</v>
      </c>
      <c r="AK13" s="67" t="s">
        <v>29</v>
      </c>
    </row>
    <row r="14" spans="2:37" ht="13.5" customHeight="1" thickBot="1">
      <c r="B14" s="83" t="s">
        <v>195</v>
      </c>
      <c r="C14" s="103">
        <v>4536.7</v>
      </c>
      <c r="D14" s="103">
        <v>1191.7</v>
      </c>
      <c r="E14" s="104">
        <v>1123.21</v>
      </c>
      <c r="F14" s="104">
        <v>1036.3</v>
      </c>
      <c r="G14" s="104">
        <v>1186.3</v>
      </c>
      <c r="H14" s="103">
        <v>4458.5</v>
      </c>
      <c r="I14" s="103">
        <v>1164.9</v>
      </c>
      <c r="J14" s="104">
        <v>1031.3</v>
      </c>
      <c r="K14" s="104">
        <v>1083.5</v>
      </c>
      <c r="L14" s="104">
        <v>1178.9</v>
      </c>
      <c r="M14" s="104">
        <v>4591.3</v>
      </c>
      <c r="N14" s="104">
        <v>1168.24</v>
      </c>
      <c r="O14" s="104">
        <v>1127.7</v>
      </c>
      <c r="P14" s="104">
        <v>1108.94</v>
      </c>
      <c r="Q14" s="104">
        <v>1186.24</v>
      </c>
      <c r="R14" s="104">
        <v>4503.1</v>
      </c>
      <c r="S14" s="104">
        <v>1131.8</v>
      </c>
      <c r="T14" s="104">
        <v>1056.8</v>
      </c>
      <c r="U14" s="104">
        <v>1132.3</v>
      </c>
      <c r="V14" s="104">
        <v>1182.2</v>
      </c>
      <c r="W14" s="104">
        <v>4582.29</v>
      </c>
      <c r="X14" s="104">
        <v>1219.9</v>
      </c>
      <c r="Y14" s="104">
        <v>1099.79</v>
      </c>
      <c r="Z14" s="104">
        <v>1087.4</v>
      </c>
      <c r="AA14" s="104">
        <v>1175.2</v>
      </c>
      <c r="AB14" s="104">
        <v>4317.2</v>
      </c>
      <c r="AC14" s="104">
        <v>1109.4</v>
      </c>
      <c r="AD14" s="104">
        <v>1044.4</v>
      </c>
      <c r="AE14" s="104">
        <v>1025.7</v>
      </c>
      <c r="AF14" s="104">
        <v>1137.7</v>
      </c>
      <c r="AG14" s="104">
        <v>4329.5</v>
      </c>
      <c r="AH14" s="104">
        <v>1134.5</v>
      </c>
      <c r="AI14" s="104">
        <v>1069</v>
      </c>
      <c r="AJ14" s="104">
        <v>995.5</v>
      </c>
      <c r="AK14" s="104">
        <v>1130.5</v>
      </c>
    </row>
    <row r="15" spans="2:37" ht="12.75" customHeight="1">
      <c r="B15" s="44"/>
      <c r="C15" s="68"/>
      <c r="D15" s="68"/>
      <c r="E15" s="69"/>
      <c r="F15" s="69"/>
      <c r="G15" s="69"/>
      <c r="H15" s="68"/>
      <c r="I15" s="68"/>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2:37" ht="13.5" customHeight="1" thickBot="1">
      <c r="B16" s="83" t="s">
        <v>193</v>
      </c>
      <c r="C16" s="103"/>
      <c r="D16" s="103"/>
      <c r="E16" s="104"/>
      <c r="F16" s="104"/>
      <c r="G16" s="104"/>
      <c r="H16" s="103"/>
      <c r="I16" s="103"/>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row>
    <row r="17" spans="2:37" ht="12.75" customHeight="1">
      <c r="B17" s="44" t="s">
        <v>189</v>
      </c>
      <c r="C17" s="66">
        <v>25291.24</v>
      </c>
      <c r="D17" s="66">
        <v>7603.59</v>
      </c>
      <c r="E17" s="67">
        <v>4298</v>
      </c>
      <c r="F17" s="67">
        <v>5079</v>
      </c>
      <c r="G17" s="67">
        <v>8311</v>
      </c>
      <c r="H17" s="66">
        <v>22894.8</v>
      </c>
      <c r="I17" s="66">
        <v>6920.5</v>
      </c>
      <c r="J17" s="67">
        <v>4003.9</v>
      </c>
      <c r="K17" s="67">
        <v>4410.1</v>
      </c>
      <c r="L17" s="67">
        <v>7560.3</v>
      </c>
      <c r="M17" s="67">
        <v>21653.3</v>
      </c>
      <c r="N17" s="67">
        <v>6184.3</v>
      </c>
      <c r="O17" s="67">
        <v>3661.5</v>
      </c>
      <c r="P17" s="67">
        <v>4496.7</v>
      </c>
      <c r="Q17" s="67">
        <v>7310.8</v>
      </c>
      <c r="R17" s="67">
        <v>17357.7</v>
      </c>
      <c r="S17" s="67">
        <v>6469.6</v>
      </c>
      <c r="T17" s="67">
        <v>3284.3</v>
      </c>
      <c r="U17" s="67">
        <v>3078.2</v>
      </c>
      <c r="V17" s="67">
        <v>4525.6</v>
      </c>
      <c r="W17" s="67">
        <v>15005.62</v>
      </c>
      <c r="X17" s="67">
        <v>4132</v>
      </c>
      <c r="Y17" s="67">
        <v>2731.42</v>
      </c>
      <c r="Z17" s="67">
        <v>2964.5</v>
      </c>
      <c r="AA17" s="67">
        <v>5177.7</v>
      </c>
      <c r="AB17" s="67">
        <v>13756.4</v>
      </c>
      <c r="AC17" s="67">
        <v>4070.1</v>
      </c>
      <c r="AD17" s="67">
        <v>2315.2</v>
      </c>
      <c r="AE17" s="67">
        <v>2698.2</v>
      </c>
      <c r="AF17" s="67">
        <v>4672.9</v>
      </c>
      <c r="AG17" s="67">
        <v>13166.8</v>
      </c>
      <c r="AH17" s="67">
        <v>3871.4</v>
      </c>
      <c r="AI17" s="67">
        <v>2320.7</v>
      </c>
      <c r="AJ17" s="67">
        <v>2588.5</v>
      </c>
      <c r="AK17" s="67">
        <v>4386.2</v>
      </c>
    </row>
    <row r="18" spans="2:37" ht="12.75" customHeight="1">
      <c r="B18" s="44" t="s">
        <v>194</v>
      </c>
      <c r="C18" s="176">
        <v>2185.69</v>
      </c>
      <c r="D18" s="176">
        <v>602.97</v>
      </c>
      <c r="E18" s="176">
        <v>452</v>
      </c>
      <c r="F18" s="176">
        <v>482</v>
      </c>
      <c r="G18" s="176">
        <v>649</v>
      </c>
      <c r="H18" s="66">
        <v>2510.3100000000004</v>
      </c>
      <c r="I18" s="66">
        <v>560.6</v>
      </c>
      <c r="J18" s="67">
        <v>614.2</v>
      </c>
      <c r="K18" s="67">
        <v>571.31</v>
      </c>
      <c r="L18" s="67">
        <v>764.2</v>
      </c>
      <c r="M18" s="67">
        <v>2311</v>
      </c>
      <c r="N18" s="67">
        <v>647.8</v>
      </c>
      <c r="O18" s="67">
        <v>639.3</v>
      </c>
      <c r="P18" s="67">
        <v>501.5</v>
      </c>
      <c r="Q18" s="67">
        <v>522.4</v>
      </c>
      <c r="R18" s="67">
        <v>1759.51</v>
      </c>
      <c r="S18" s="67">
        <v>488.07</v>
      </c>
      <c r="T18" s="67">
        <v>362.7</v>
      </c>
      <c r="U18" s="67">
        <v>444.1</v>
      </c>
      <c r="V18" s="67">
        <v>464.7</v>
      </c>
      <c r="W18" s="67">
        <v>1382.82</v>
      </c>
      <c r="X18" s="67">
        <v>356</v>
      </c>
      <c r="Y18" s="67">
        <v>306.19</v>
      </c>
      <c r="Z18" s="67">
        <v>271.41</v>
      </c>
      <c r="AA18" s="67">
        <v>449.22</v>
      </c>
      <c r="AB18" s="67">
        <v>323.69</v>
      </c>
      <c r="AC18" s="67">
        <v>210.99</v>
      </c>
      <c r="AD18" s="67">
        <v>39.74</v>
      </c>
      <c r="AE18" s="67">
        <v>24.06</v>
      </c>
      <c r="AF18" s="67">
        <v>48.9</v>
      </c>
      <c r="AG18" s="67" t="s">
        <v>29</v>
      </c>
      <c r="AH18" s="67" t="s">
        <v>29</v>
      </c>
      <c r="AI18" s="67" t="s">
        <v>29</v>
      </c>
      <c r="AJ18" s="67" t="s">
        <v>29</v>
      </c>
      <c r="AK18" s="67" t="s">
        <v>29</v>
      </c>
    </row>
    <row r="19" spans="2:37" ht="12.75" customHeight="1">
      <c r="B19" s="44" t="s">
        <v>192</v>
      </c>
      <c r="C19" s="66">
        <v>1495.92</v>
      </c>
      <c r="D19" s="66">
        <v>418.84</v>
      </c>
      <c r="E19" s="67">
        <v>296</v>
      </c>
      <c r="F19" s="67">
        <v>312</v>
      </c>
      <c r="G19" s="67">
        <v>469.1</v>
      </c>
      <c r="H19" s="66">
        <v>1371</v>
      </c>
      <c r="I19" s="66">
        <v>417.4</v>
      </c>
      <c r="J19" s="67">
        <v>243.6</v>
      </c>
      <c r="K19" s="67">
        <v>298.2</v>
      </c>
      <c r="L19" s="67">
        <v>411.8</v>
      </c>
      <c r="M19" s="67">
        <v>1295.2</v>
      </c>
      <c r="N19" s="67">
        <v>354.7</v>
      </c>
      <c r="O19" s="67">
        <v>260.8</v>
      </c>
      <c r="P19" s="67">
        <v>285.1</v>
      </c>
      <c r="Q19" s="67">
        <v>394.6</v>
      </c>
      <c r="R19" s="67">
        <v>1251.74</v>
      </c>
      <c r="S19" s="67">
        <v>334.4</v>
      </c>
      <c r="T19" s="67">
        <v>271.58</v>
      </c>
      <c r="U19" s="67">
        <v>271.2</v>
      </c>
      <c r="V19" s="67">
        <v>374.6</v>
      </c>
      <c r="W19" s="67">
        <v>1202.45</v>
      </c>
      <c r="X19" s="67">
        <v>350.58</v>
      </c>
      <c r="Y19" s="67">
        <v>220.07</v>
      </c>
      <c r="Z19" s="67">
        <v>245.3</v>
      </c>
      <c r="AA19" s="67">
        <v>386.5</v>
      </c>
      <c r="AB19" s="67">
        <v>1156.12</v>
      </c>
      <c r="AC19" s="67">
        <v>335.5</v>
      </c>
      <c r="AD19" s="67">
        <v>215.9</v>
      </c>
      <c r="AE19" s="67">
        <v>232.66</v>
      </c>
      <c r="AF19" s="67">
        <v>372.06</v>
      </c>
      <c r="AG19" s="67">
        <v>1110.6</v>
      </c>
      <c r="AH19" s="67">
        <v>326.1</v>
      </c>
      <c r="AI19" s="67">
        <v>210.5</v>
      </c>
      <c r="AJ19" s="67">
        <v>206.9</v>
      </c>
      <c r="AK19" s="67">
        <v>367.1</v>
      </c>
    </row>
    <row r="20" spans="2:37" ht="13.5" customHeight="1">
      <c r="B20" s="87" t="s">
        <v>209</v>
      </c>
      <c r="C20" s="101">
        <v>26787.17</v>
      </c>
      <c r="D20" s="101">
        <v>8022.44</v>
      </c>
      <c r="E20" s="102">
        <v>4594</v>
      </c>
      <c r="F20" s="102">
        <v>5391</v>
      </c>
      <c r="G20" s="102">
        <v>8780</v>
      </c>
      <c r="H20" s="101">
        <v>24265.800000000003</v>
      </c>
      <c r="I20" s="101">
        <v>7337.9</v>
      </c>
      <c r="J20" s="102">
        <v>4247.5</v>
      </c>
      <c r="K20" s="102">
        <v>4708.3</v>
      </c>
      <c r="L20" s="102">
        <v>7972.1</v>
      </c>
      <c r="M20" s="102">
        <v>22948.5</v>
      </c>
      <c r="N20" s="102">
        <v>6539</v>
      </c>
      <c r="O20" s="102">
        <v>3922.3</v>
      </c>
      <c r="P20" s="102">
        <v>4781.8</v>
      </c>
      <c r="Q20" s="102">
        <v>7705.400000000001</v>
      </c>
      <c r="R20" s="102">
        <v>18609.44</v>
      </c>
      <c r="S20" s="102">
        <v>6804</v>
      </c>
      <c r="T20" s="102">
        <v>3555.9</v>
      </c>
      <c r="U20" s="102">
        <v>3349.4</v>
      </c>
      <c r="V20" s="102">
        <v>4900.2</v>
      </c>
      <c r="W20" s="102">
        <v>16208.07</v>
      </c>
      <c r="X20" s="102">
        <v>4482.58</v>
      </c>
      <c r="Y20" s="102">
        <v>2951.49</v>
      </c>
      <c r="Z20" s="102">
        <v>3209.8</v>
      </c>
      <c r="AA20" s="102">
        <v>5564.2</v>
      </c>
      <c r="AB20" s="102">
        <v>14912.52</v>
      </c>
      <c r="AC20" s="102">
        <v>4405.6</v>
      </c>
      <c r="AD20" s="102">
        <v>2531.1</v>
      </c>
      <c r="AE20" s="102">
        <v>2930.86</v>
      </c>
      <c r="AF20" s="102">
        <v>5044.96</v>
      </c>
      <c r="AG20" s="102">
        <v>14277.4</v>
      </c>
      <c r="AH20" s="102">
        <v>4197.5</v>
      </c>
      <c r="AI20" s="102">
        <v>2531.2</v>
      </c>
      <c r="AJ20" s="102">
        <v>2795.4</v>
      </c>
      <c r="AK20" s="102">
        <v>4753.3</v>
      </c>
    </row>
    <row r="21" spans="2:37" ht="12.75" customHeight="1">
      <c r="B21" s="44"/>
      <c r="C21" s="68"/>
      <c r="D21" s="68"/>
      <c r="E21" s="69"/>
      <c r="F21" s="69"/>
      <c r="G21" s="69"/>
      <c r="H21" s="68"/>
      <c r="I21" s="68"/>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2:37" ht="13.5" customHeight="1" thickBot="1">
      <c r="B22" s="83" t="s">
        <v>297</v>
      </c>
      <c r="C22" s="103"/>
      <c r="D22" s="103"/>
      <c r="E22" s="104"/>
      <c r="F22" s="104"/>
      <c r="G22" s="104"/>
      <c r="H22" s="103"/>
      <c r="I22" s="103"/>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row>
    <row r="23" spans="2:37" ht="12.75" customHeight="1">
      <c r="B23" s="44" t="s">
        <v>190</v>
      </c>
      <c r="C23" s="176">
        <v>647.27</v>
      </c>
      <c r="D23" s="176">
        <v>180.3</v>
      </c>
      <c r="E23" s="176">
        <v>143.96</v>
      </c>
      <c r="F23" s="176">
        <v>127.4</v>
      </c>
      <c r="G23" s="176">
        <v>195.6</v>
      </c>
      <c r="H23" s="176">
        <v>660.1</v>
      </c>
      <c r="I23" s="176">
        <v>187.51</v>
      </c>
      <c r="J23" s="176">
        <v>117.23</v>
      </c>
      <c r="K23" s="176">
        <v>160.06</v>
      </c>
      <c r="L23" s="176">
        <v>195.26</v>
      </c>
      <c r="M23" s="176">
        <v>645.54</v>
      </c>
      <c r="N23" s="176">
        <v>170.82</v>
      </c>
      <c r="O23" s="176">
        <v>143.43</v>
      </c>
      <c r="P23" s="176">
        <v>148.43</v>
      </c>
      <c r="Q23" s="176">
        <v>182.86</v>
      </c>
      <c r="R23" s="67">
        <v>744.4</v>
      </c>
      <c r="S23" s="67">
        <v>192</v>
      </c>
      <c r="T23" s="67">
        <v>162.8</v>
      </c>
      <c r="U23" s="67">
        <v>165.96</v>
      </c>
      <c r="V23" s="67">
        <v>223.69</v>
      </c>
      <c r="W23" s="67">
        <v>723.8</v>
      </c>
      <c r="X23" s="67">
        <v>200.7</v>
      </c>
      <c r="Y23" s="67">
        <v>154.2</v>
      </c>
      <c r="Z23" s="67">
        <v>153</v>
      </c>
      <c r="AA23" s="67">
        <v>215.9</v>
      </c>
      <c r="AB23" s="67">
        <v>723.4</v>
      </c>
      <c r="AC23" s="67">
        <v>201.3</v>
      </c>
      <c r="AD23" s="67">
        <v>156.7</v>
      </c>
      <c r="AE23" s="67">
        <v>154.8</v>
      </c>
      <c r="AF23" s="67">
        <v>210.6</v>
      </c>
      <c r="AG23" s="67">
        <v>681.9</v>
      </c>
      <c r="AH23" s="67">
        <v>200</v>
      </c>
      <c r="AI23" s="67">
        <v>149.7</v>
      </c>
      <c r="AJ23" s="67">
        <v>132.2</v>
      </c>
      <c r="AK23" s="67">
        <v>200</v>
      </c>
    </row>
    <row r="24" spans="2:37" ht="12.75" customHeight="1">
      <c r="B24" s="44" t="s">
        <v>40</v>
      </c>
      <c r="C24" s="66">
        <v>148.54</v>
      </c>
      <c r="D24" s="66">
        <v>46.1</v>
      </c>
      <c r="E24" s="67">
        <v>37.7</v>
      </c>
      <c r="F24" s="67">
        <v>33.5</v>
      </c>
      <c r="G24" s="67">
        <v>31.2</v>
      </c>
      <c r="H24" s="66">
        <v>58.4</v>
      </c>
      <c r="I24" s="194">
        <v>21.6</v>
      </c>
      <c r="J24" s="67">
        <v>12.1</v>
      </c>
      <c r="K24" s="67">
        <v>12.3</v>
      </c>
      <c r="L24" s="67">
        <v>12.4</v>
      </c>
      <c r="M24" s="67">
        <v>50.599999999999994</v>
      </c>
      <c r="N24" s="67">
        <v>12.8</v>
      </c>
      <c r="O24" s="67">
        <v>11.5</v>
      </c>
      <c r="P24" s="67">
        <v>13.1</v>
      </c>
      <c r="Q24" s="67">
        <v>13.2</v>
      </c>
      <c r="R24" s="67">
        <v>55.9</v>
      </c>
      <c r="S24" s="67">
        <v>12.8</v>
      </c>
      <c r="T24" s="67">
        <v>14.4</v>
      </c>
      <c r="U24" s="67">
        <v>14.5</v>
      </c>
      <c r="V24" s="67">
        <v>14.2</v>
      </c>
      <c r="W24" s="67">
        <v>24.9</v>
      </c>
      <c r="X24" s="67">
        <v>15</v>
      </c>
      <c r="Y24" s="67">
        <v>9.9</v>
      </c>
      <c r="Z24" s="67" t="s">
        <v>29</v>
      </c>
      <c r="AA24" s="67" t="s">
        <v>29</v>
      </c>
      <c r="AB24" s="67" t="s">
        <v>29</v>
      </c>
      <c r="AC24" s="67" t="s">
        <v>29</v>
      </c>
      <c r="AD24" s="67" t="s">
        <v>29</v>
      </c>
      <c r="AE24" s="67" t="s">
        <v>29</v>
      </c>
      <c r="AF24" s="67" t="s">
        <v>29</v>
      </c>
      <c r="AG24" s="67" t="s">
        <v>29</v>
      </c>
      <c r="AH24" s="67" t="s">
        <v>29</v>
      </c>
      <c r="AI24" s="67" t="s">
        <v>29</v>
      </c>
      <c r="AJ24" s="67" t="s">
        <v>29</v>
      </c>
      <c r="AK24" s="67" t="s">
        <v>29</v>
      </c>
    </row>
    <row r="25" spans="2:37" ht="12.75" customHeight="1">
      <c r="B25" s="44"/>
      <c r="C25" s="66"/>
      <c r="D25" s="66"/>
      <c r="E25" s="67"/>
      <c r="F25" s="67"/>
      <c r="G25" s="67"/>
      <c r="H25" s="66"/>
      <c r="I25" s="66"/>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row>
    <row r="26" spans="2:37" ht="13.5" customHeight="1" thickBot="1">
      <c r="B26" s="83" t="s">
        <v>196</v>
      </c>
      <c r="C26" s="103"/>
      <c r="D26" s="103"/>
      <c r="E26" s="104"/>
      <c r="F26" s="104"/>
      <c r="G26" s="104"/>
      <c r="H26" s="103"/>
      <c r="I26" s="103"/>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row>
    <row r="27" spans="2:38" ht="12.75" customHeight="1">
      <c r="B27" s="43" t="s">
        <v>197</v>
      </c>
      <c r="C27" s="72">
        <v>13714</v>
      </c>
      <c r="D27" s="72">
        <v>3673</v>
      </c>
      <c r="E27" s="73">
        <v>3488</v>
      </c>
      <c r="F27" s="73">
        <v>3334.4</v>
      </c>
      <c r="G27" s="73">
        <v>3219</v>
      </c>
      <c r="H27" s="72">
        <v>11527</v>
      </c>
      <c r="I27" s="72">
        <v>2968</v>
      </c>
      <c r="J27" s="73">
        <v>3020</v>
      </c>
      <c r="K27" s="73">
        <v>2837</v>
      </c>
      <c r="L27" s="73">
        <v>2702</v>
      </c>
      <c r="M27" s="73">
        <v>9329.6</v>
      </c>
      <c r="N27" s="73">
        <v>1862.6</v>
      </c>
      <c r="O27" s="73">
        <v>2398</v>
      </c>
      <c r="P27" s="73">
        <v>2495</v>
      </c>
      <c r="Q27" s="73">
        <v>2574</v>
      </c>
      <c r="R27" s="73">
        <v>9699.8</v>
      </c>
      <c r="S27" s="73">
        <v>2422.8</v>
      </c>
      <c r="T27" s="73">
        <v>2142.6</v>
      </c>
      <c r="U27" s="73">
        <v>2593.9</v>
      </c>
      <c r="V27" s="73">
        <v>2540.5</v>
      </c>
      <c r="W27" s="73">
        <v>10849.6</v>
      </c>
      <c r="X27" s="73">
        <v>2663.6</v>
      </c>
      <c r="Y27" s="73">
        <v>2245</v>
      </c>
      <c r="Z27" s="73">
        <v>2481</v>
      </c>
      <c r="AA27" s="73">
        <v>3460</v>
      </c>
      <c r="AB27" s="73">
        <v>11000</v>
      </c>
      <c r="AC27" s="73">
        <v>3105</v>
      </c>
      <c r="AD27" s="73">
        <v>2133</v>
      </c>
      <c r="AE27" s="73">
        <v>2763</v>
      </c>
      <c r="AF27" s="73">
        <v>2999</v>
      </c>
      <c r="AG27" s="73">
        <v>10915</v>
      </c>
      <c r="AH27" s="73">
        <v>2862</v>
      </c>
      <c r="AI27" s="73">
        <v>2177</v>
      </c>
      <c r="AJ27" s="73">
        <v>2743</v>
      </c>
      <c r="AK27" s="73">
        <v>3133</v>
      </c>
      <c r="AL27" s="32"/>
    </row>
    <row r="28" spans="2:38" ht="12.75" customHeight="1">
      <c r="B28" s="44" t="s">
        <v>198</v>
      </c>
      <c r="C28" s="72">
        <v>9656</v>
      </c>
      <c r="D28" s="72">
        <v>2540</v>
      </c>
      <c r="E28" s="73">
        <v>1889</v>
      </c>
      <c r="F28" s="73">
        <v>2517</v>
      </c>
      <c r="G28" s="73">
        <v>2709</v>
      </c>
      <c r="H28" s="72">
        <v>10248</v>
      </c>
      <c r="I28" s="72">
        <v>2539</v>
      </c>
      <c r="J28" s="73">
        <v>2429</v>
      </c>
      <c r="K28" s="73">
        <v>2623</v>
      </c>
      <c r="L28" s="73">
        <v>2657</v>
      </c>
      <c r="M28" s="73">
        <v>8155.1</v>
      </c>
      <c r="N28" s="73">
        <v>1774.1</v>
      </c>
      <c r="O28" s="73">
        <v>2329</v>
      </c>
      <c r="P28" s="73">
        <v>2219</v>
      </c>
      <c r="Q28" s="73">
        <v>1833</v>
      </c>
      <c r="R28" s="73">
        <v>8097.13</v>
      </c>
      <c r="S28" s="73">
        <v>1751.43</v>
      </c>
      <c r="T28" s="73">
        <v>1805</v>
      </c>
      <c r="U28" s="73">
        <v>2515.2</v>
      </c>
      <c r="V28" s="73">
        <v>2025.5</v>
      </c>
      <c r="W28" s="73">
        <v>8733.7</v>
      </c>
      <c r="X28" s="73">
        <v>1792.7</v>
      </c>
      <c r="Y28" s="73">
        <v>1885</v>
      </c>
      <c r="Z28" s="73">
        <v>2272</v>
      </c>
      <c r="AA28" s="73">
        <v>2784</v>
      </c>
      <c r="AB28" s="73">
        <v>9018</v>
      </c>
      <c r="AC28" s="73">
        <v>2589</v>
      </c>
      <c r="AD28" s="73">
        <v>1858</v>
      </c>
      <c r="AE28" s="73">
        <v>2432</v>
      </c>
      <c r="AF28" s="73">
        <v>2139</v>
      </c>
      <c r="AG28" s="73">
        <v>9335</v>
      </c>
      <c r="AH28" s="73">
        <v>2032</v>
      </c>
      <c r="AI28" s="73">
        <v>1947</v>
      </c>
      <c r="AJ28" s="73">
        <v>2498</v>
      </c>
      <c r="AK28" s="73">
        <v>2858</v>
      </c>
      <c r="AL28" s="33"/>
    </row>
    <row r="29" spans="2:38" ht="12.75" customHeight="1">
      <c r="B29" s="44" t="s">
        <v>41</v>
      </c>
      <c r="C29" s="72">
        <v>1715</v>
      </c>
      <c r="D29" s="72">
        <v>383</v>
      </c>
      <c r="E29" s="73">
        <v>470</v>
      </c>
      <c r="F29" s="73">
        <v>474.9</v>
      </c>
      <c r="G29" s="73">
        <v>387</v>
      </c>
      <c r="H29" s="72">
        <v>974</v>
      </c>
      <c r="I29" s="72">
        <v>380</v>
      </c>
      <c r="J29" s="73">
        <v>384</v>
      </c>
      <c r="K29" s="73">
        <v>210</v>
      </c>
      <c r="L29" s="73" t="s">
        <v>29</v>
      </c>
      <c r="M29" s="73" t="s">
        <v>29</v>
      </c>
      <c r="N29" s="73" t="s">
        <v>29</v>
      </c>
      <c r="O29" s="73" t="s">
        <v>29</v>
      </c>
      <c r="P29" s="73" t="s">
        <v>29</v>
      </c>
      <c r="Q29" s="73" t="s">
        <v>29</v>
      </c>
      <c r="R29" s="73" t="s">
        <v>29</v>
      </c>
      <c r="S29" s="73" t="s">
        <v>29</v>
      </c>
      <c r="T29" s="73" t="s">
        <v>29</v>
      </c>
      <c r="U29" s="73" t="s">
        <v>29</v>
      </c>
      <c r="V29" s="73" t="s">
        <v>29</v>
      </c>
      <c r="W29" s="73" t="s">
        <v>29</v>
      </c>
      <c r="X29" s="73" t="s">
        <v>29</v>
      </c>
      <c r="Y29" s="73" t="s">
        <v>29</v>
      </c>
      <c r="Z29" s="73" t="s">
        <v>29</v>
      </c>
      <c r="AA29" s="73" t="s">
        <v>29</v>
      </c>
      <c r="AB29" s="73" t="s">
        <v>29</v>
      </c>
      <c r="AC29" s="73" t="s">
        <v>29</v>
      </c>
      <c r="AD29" s="73" t="s">
        <v>29</v>
      </c>
      <c r="AE29" s="73" t="s">
        <v>29</v>
      </c>
      <c r="AF29" s="73" t="s">
        <v>29</v>
      </c>
      <c r="AG29" s="73" t="s">
        <v>29</v>
      </c>
      <c r="AH29" s="73" t="s">
        <v>29</v>
      </c>
      <c r="AI29" s="73" t="s">
        <v>29</v>
      </c>
      <c r="AJ29" s="73" t="s">
        <v>29</v>
      </c>
      <c r="AK29" s="73" t="s">
        <v>29</v>
      </c>
      <c r="AL29" s="32"/>
    </row>
    <row r="30" spans="2:37" ht="12.75" customHeight="1">
      <c r="B30" s="31"/>
      <c r="C30" s="72"/>
      <c r="D30" s="72"/>
      <c r="E30" s="73"/>
      <c r="F30" s="73"/>
      <c r="G30" s="73"/>
      <c r="H30" s="72"/>
      <c r="I30" s="72"/>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2:37" ht="13.5" customHeight="1" thickBot="1">
      <c r="B31" s="83" t="s">
        <v>199</v>
      </c>
      <c r="C31" s="105"/>
      <c r="D31" s="105"/>
      <c r="E31" s="106"/>
      <c r="F31" s="106"/>
      <c r="G31" s="106"/>
      <c r="H31" s="105"/>
      <c r="I31" s="105"/>
      <c r="J31" s="107"/>
      <c r="K31" s="107"/>
      <c r="L31" s="107"/>
      <c r="M31" s="107"/>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2:37" ht="12.75" customHeight="1">
      <c r="B32" s="43" t="s">
        <v>200</v>
      </c>
      <c r="C32" s="72"/>
      <c r="D32" s="72">
        <v>2256</v>
      </c>
      <c r="E32" s="73">
        <v>2857.5000000000005</v>
      </c>
      <c r="F32" s="73">
        <v>1661.3000000000002</v>
      </c>
      <c r="G32" s="73">
        <v>879</v>
      </c>
      <c r="H32" s="72"/>
      <c r="I32" s="72">
        <v>2156</v>
      </c>
      <c r="J32" s="74">
        <v>2811</v>
      </c>
      <c r="K32" s="74">
        <v>1613</v>
      </c>
      <c r="L32" s="74">
        <v>907</v>
      </c>
      <c r="M32" s="74"/>
      <c r="N32" s="74">
        <v>1737</v>
      </c>
      <c r="O32" s="74">
        <v>2770</v>
      </c>
      <c r="P32" s="74">
        <v>1796</v>
      </c>
      <c r="Q32" s="74">
        <v>1253</v>
      </c>
      <c r="R32" s="74"/>
      <c r="S32" s="74">
        <v>2060</v>
      </c>
      <c r="T32" s="74">
        <v>2724</v>
      </c>
      <c r="U32" s="74">
        <v>2051</v>
      </c>
      <c r="V32" s="74">
        <v>1265</v>
      </c>
      <c r="W32" s="74"/>
      <c r="X32" s="74">
        <v>2092.4</v>
      </c>
      <c r="Y32" s="74">
        <v>2484.4</v>
      </c>
      <c r="Z32" s="74">
        <v>1783.1</v>
      </c>
      <c r="AA32" s="74">
        <v>1218</v>
      </c>
      <c r="AB32" s="74"/>
      <c r="AC32" s="74">
        <v>1787</v>
      </c>
      <c r="AD32" s="74">
        <v>1887</v>
      </c>
      <c r="AE32" s="74">
        <v>1457</v>
      </c>
      <c r="AF32" s="74">
        <v>667</v>
      </c>
      <c r="AG32" s="74"/>
      <c r="AH32" s="74">
        <v>1515</v>
      </c>
      <c r="AI32" s="74">
        <v>1790</v>
      </c>
      <c r="AJ32" s="74">
        <v>1160</v>
      </c>
      <c r="AK32" s="74">
        <v>289</v>
      </c>
    </row>
    <row r="33" spans="2:36" s="2" customFormat="1" ht="12.75" customHeight="1">
      <c r="B33" s="31"/>
      <c r="C33" s="72"/>
      <c r="D33" s="72"/>
      <c r="E33" s="73"/>
      <c r="F33" s="73"/>
      <c r="G33" s="73"/>
      <c r="H33" s="72"/>
      <c r="I33" s="72"/>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2:37" s="2" customFormat="1" ht="13.5" customHeight="1" thickBot="1">
      <c r="B34" s="83" t="s">
        <v>201</v>
      </c>
      <c r="C34" s="105"/>
      <c r="D34" s="105"/>
      <c r="E34" s="106"/>
      <c r="F34" s="106"/>
      <c r="G34" s="106"/>
      <c r="H34" s="105"/>
      <c r="I34" s="105"/>
      <c r="J34" s="107"/>
      <c r="K34" s="107"/>
      <c r="L34" s="107"/>
      <c r="M34" s="107"/>
      <c r="N34" s="18"/>
      <c r="O34" s="18"/>
      <c r="P34" s="18"/>
      <c r="Q34" s="18"/>
      <c r="R34" s="18"/>
      <c r="S34" s="18"/>
      <c r="T34" s="18"/>
      <c r="U34" s="18"/>
      <c r="V34" s="18"/>
      <c r="W34" s="18"/>
      <c r="X34" s="18"/>
      <c r="Y34" s="18"/>
      <c r="Z34" s="18"/>
      <c r="AA34" s="18"/>
      <c r="AB34" s="18"/>
      <c r="AC34" s="18"/>
      <c r="AD34" s="18"/>
      <c r="AE34" s="18"/>
      <c r="AF34" s="18"/>
      <c r="AG34" s="18"/>
      <c r="AH34" s="18"/>
      <c r="AI34" s="18"/>
      <c r="AJ34" s="18"/>
      <c r="AK34" s="18"/>
    </row>
    <row r="35" spans="2:37" s="2" customFormat="1" ht="12.75" customHeight="1">
      <c r="B35" s="43" t="s">
        <v>202</v>
      </c>
      <c r="C35" s="66">
        <v>11645.31</v>
      </c>
      <c r="D35" s="66">
        <v>3294.8</v>
      </c>
      <c r="E35" s="67">
        <v>1968.4</v>
      </c>
      <c r="F35" s="67">
        <v>2441.5</v>
      </c>
      <c r="G35" s="67">
        <v>3940.7</v>
      </c>
      <c r="H35" s="66">
        <v>10858.6</v>
      </c>
      <c r="I35" s="66">
        <v>3443.5</v>
      </c>
      <c r="J35" s="71">
        <v>1876.8000000000002</v>
      </c>
      <c r="K35" s="71">
        <v>2050.2999999999997</v>
      </c>
      <c r="L35" s="71">
        <v>3488</v>
      </c>
      <c r="M35" s="71">
        <v>9822.7</v>
      </c>
      <c r="N35" s="71">
        <v>2861.5</v>
      </c>
      <c r="O35" s="71">
        <v>1681.4000000000005</v>
      </c>
      <c r="P35" s="71">
        <v>2024</v>
      </c>
      <c r="Q35" s="71">
        <v>3255.8</v>
      </c>
      <c r="R35" s="71">
        <v>9585.6</v>
      </c>
      <c r="S35" s="71">
        <v>2893.7</v>
      </c>
      <c r="T35" s="71">
        <v>1588.4</v>
      </c>
      <c r="U35" s="71">
        <v>1882.1</v>
      </c>
      <c r="V35" s="71">
        <v>3221.4</v>
      </c>
      <c r="W35" s="71">
        <v>10128.4</v>
      </c>
      <c r="X35" s="71">
        <v>2605</v>
      </c>
      <c r="Y35" s="71">
        <v>1752.1</v>
      </c>
      <c r="Z35" s="71">
        <v>1870.3</v>
      </c>
      <c r="AA35" s="71">
        <v>3901</v>
      </c>
      <c r="AB35" s="71">
        <v>9923.6</v>
      </c>
      <c r="AC35" s="71">
        <v>3076.1</v>
      </c>
      <c r="AD35" s="71">
        <v>1510.1</v>
      </c>
      <c r="AE35" s="71">
        <v>1730.1</v>
      </c>
      <c r="AF35" s="71">
        <v>3607.3</v>
      </c>
      <c r="AG35" s="71">
        <v>9451.9</v>
      </c>
      <c r="AH35" s="71">
        <v>2781.8</v>
      </c>
      <c r="AI35" s="71">
        <v>1451.4</v>
      </c>
      <c r="AJ35" s="71">
        <v>1696</v>
      </c>
      <c r="AK35" s="71">
        <v>3522.7</v>
      </c>
    </row>
    <row r="36" spans="2:36" s="2" customFormat="1" ht="12.75" customHeight="1">
      <c r="B36" s="1"/>
      <c r="C36" s="66"/>
      <c r="D36" s="66"/>
      <c r="E36" s="67"/>
      <c r="F36" s="67"/>
      <c r="G36" s="67"/>
      <c r="H36" s="66"/>
      <c r="I36" s="66"/>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2:37" s="2" customFormat="1" ht="13.5" customHeight="1" thickBot="1">
      <c r="B37" s="83" t="s">
        <v>203</v>
      </c>
      <c r="C37" s="108" t="s">
        <v>187</v>
      </c>
      <c r="D37" s="108" t="s">
        <v>187</v>
      </c>
      <c r="E37" s="109" t="s">
        <v>187</v>
      </c>
      <c r="F37" s="109" t="s">
        <v>187</v>
      </c>
      <c r="G37" s="109" t="s">
        <v>187</v>
      </c>
      <c r="H37" s="108" t="s">
        <v>187</v>
      </c>
      <c r="I37" s="108" t="s">
        <v>187</v>
      </c>
      <c r="J37" s="109" t="s">
        <v>187</v>
      </c>
      <c r="K37" s="109" t="s">
        <v>187</v>
      </c>
      <c r="L37" s="109" t="s">
        <v>187</v>
      </c>
      <c r="M37" s="109" t="s">
        <v>187</v>
      </c>
      <c r="N37" s="109" t="s">
        <v>187</v>
      </c>
      <c r="O37" s="109" t="s">
        <v>187</v>
      </c>
      <c r="P37" s="109" t="s">
        <v>187</v>
      </c>
      <c r="Q37" s="109" t="s">
        <v>187</v>
      </c>
      <c r="R37" s="109" t="s">
        <v>187</v>
      </c>
      <c r="S37" s="109" t="s">
        <v>187</v>
      </c>
      <c r="T37" s="109" t="s">
        <v>187</v>
      </c>
      <c r="U37" s="109" t="s">
        <v>187</v>
      </c>
      <c r="V37" s="109" t="s">
        <v>187</v>
      </c>
      <c r="W37" s="109" t="s">
        <v>187</v>
      </c>
      <c r="X37" s="109" t="s">
        <v>187</v>
      </c>
      <c r="Y37" s="109" t="s">
        <v>187</v>
      </c>
      <c r="Z37" s="109" t="s">
        <v>187</v>
      </c>
      <c r="AA37" s="109" t="s">
        <v>187</v>
      </c>
      <c r="AB37" s="109" t="s">
        <v>187</v>
      </c>
      <c r="AC37" s="109" t="s">
        <v>187</v>
      </c>
      <c r="AD37" s="109" t="s">
        <v>187</v>
      </c>
      <c r="AE37" s="109" t="s">
        <v>187</v>
      </c>
      <c r="AF37" s="109" t="s">
        <v>187</v>
      </c>
      <c r="AG37" s="109" t="s">
        <v>187</v>
      </c>
      <c r="AH37" s="109" t="s">
        <v>187</v>
      </c>
      <c r="AI37" s="109" t="s">
        <v>187</v>
      </c>
      <c r="AJ37" s="109" t="s">
        <v>187</v>
      </c>
      <c r="AK37" s="109" t="s">
        <v>187</v>
      </c>
    </row>
    <row r="38" spans="2:37" s="2" customFormat="1" ht="12.75" customHeight="1">
      <c r="B38" s="44" t="s">
        <v>190</v>
      </c>
      <c r="C38" s="66">
        <v>786.87</v>
      </c>
      <c r="D38" s="66">
        <v>219.59</v>
      </c>
      <c r="E38" s="67">
        <v>202.58</v>
      </c>
      <c r="F38" s="67">
        <v>148.5</v>
      </c>
      <c r="G38" s="67">
        <v>216.2</v>
      </c>
      <c r="H38" s="66">
        <v>763.5</v>
      </c>
      <c r="I38" s="66">
        <v>207.2</v>
      </c>
      <c r="J38" s="67">
        <v>177</v>
      </c>
      <c r="K38" s="67">
        <v>175.9</v>
      </c>
      <c r="L38" s="67">
        <v>203.4</v>
      </c>
      <c r="M38" s="67">
        <v>764.5</v>
      </c>
      <c r="N38" s="67">
        <v>207.1</v>
      </c>
      <c r="O38" s="67">
        <v>203.8</v>
      </c>
      <c r="P38" s="67">
        <v>147</v>
      </c>
      <c r="Q38" s="67">
        <v>206.6</v>
      </c>
      <c r="R38" s="67">
        <v>789.06</v>
      </c>
      <c r="S38" s="67">
        <v>214.46</v>
      </c>
      <c r="T38" s="67">
        <v>188.2</v>
      </c>
      <c r="U38" s="67">
        <v>183.7</v>
      </c>
      <c r="V38" s="67">
        <v>202.7</v>
      </c>
      <c r="W38" s="67">
        <v>815.2</v>
      </c>
      <c r="X38" s="67">
        <v>215.3</v>
      </c>
      <c r="Y38" s="67">
        <v>218.11</v>
      </c>
      <c r="Z38" s="67">
        <v>177.8</v>
      </c>
      <c r="AA38" s="67">
        <v>204.03</v>
      </c>
      <c r="AB38" s="67">
        <v>491.62</v>
      </c>
      <c r="AC38" s="67">
        <v>138.52</v>
      </c>
      <c r="AD38" s="67">
        <v>129.7</v>
      </c>
      <c r="AE38" s="67">
        <v>95.7</v>
      </c>
      <c r="AF38" s="67">
        <v>127.7</v>
      </c>
      <c r="AG38" s="67">
        <v>467.6</v>
      </c>
      <c r="AH38" s="67">
        <v>123.5</v>
      </c>
      <c r="AI38" s="67">
        <v>126.7</v>
      </c>
      <c r="AJ38" s="67">
        <v>84.4</v>
      </c>
      <c r="AK38" s="67">
        <v>133</v>
      </c>
    </row>
    <row r="39" spans="2:37" s="2" customFormat="1" ht="12.75" customHeight="1">
      <c r="B39" s="44" t="s">
        <v>191</v>
      </c>
      <c r="C39" s="66">
        <v>470.22</v>
      </c>
      <c r="D39" s="66">
        <v>109.45</v>
      </c>
      <c r="E39" s="67">
        <v>109.92</v>
      </c>
      <c r="F39" s="67">
        <v>121.2</v>
      </c>
      <c r="G39" s="67">
        <v>129.6</v>
      </c>
      <c r="H39" s="66">
        <v>554.9</v>
      </c>
      <c r="I39" s="66">
        <v>137.1</v>
      </c>
      <c r="J39" s="67">
        <v>121.3</v>
      </c>
      <c r="K39" s="67">
        <v>151.7</v>
      </c>
      <c r="L39" s="67">
        <v>144.8</v>
      </c>
      <c r="M39" s="67">
        <v>663.9</v>
      </c>
      <c r="N39" s="67">
        <v>151.1</v>
      </c>
      <c r="O39" s="67">
        <v>162.9</v>
      </c>
      <c r="P39" s="67">
        <v>170</v>
      </c>
      <c r="Q39" s="67">
        <v>179.9</v>
      </c>
      <c r="R39" s="67">
        <v>418.39</v>
      </c>
      <c r="S39" s="67">
        <v>56.89</v>
      </c>
      <c r="T39" s="67">
        <v>116.1</v>
      </c>
      <c r="U39" s="67">
        <v>126.1</v>
      </c>
      <c r="V39" s="67">
        <v>119.3</v>
      </c>
      <c r="W39" s="67">
        <v>283.3</v>
      </c>
      <c r="X39" s="67">
        <v>94.1</v>
      </c>
      <c r="Y39" s="67">
        <v>109.19</v>
      </c>
      <c r="Z39" s="67">
        <v>55.3</v>
      </c>
      <c r="AA39" s="67">
        <v>24.67</v>
      </c>
      <c r="AB39" s="73" t="s">
        <v>29</v>
      </c>
      <c r="AC39" s="73" t="s">
        <v>29</v>
      </c>
      <c r="AD39" s="73" t="s">
        <v>29</v>
      </c>
      <c r="AE39" s="73" t="s">
        <v>29</v>
      </c>
      <c r="AF39" s="73" t="s">
        <v>29</v>
      </c>
      <c r="AG39" s="73" t="s">
        <v>29</v>
      </c>
      <c r="AH39" s="73" t="s">
        <v>29</v>
      </c>
      <c r="AI39" s="73" t="s">
        <v>29</v>
      </c>
      <c r="AJ39" s="73" t="s">
        <v>29</v>
      </c>
      <c r="AK39" s="73" t="s">
        <v>29</v>
      </c>
    </row>
    <row r="40" spans="2:37" s="2" customFormat="1" ht="13.5" customHeight="1" thickBot="1">
      <c r="B40" s="83" t="s">
        <v>160</v>
      </c>
      <c r="C40" s="103">
        <v>1257.06</v>
      </c>
      <c r="D40" s="103">
        <v>329</v>
      </c>
      <c r="E40" s="104">
        <v>312.6</v>
      </c>
      <c r="F40" s="104">
        <v>269.6</v>
      </c>
      <c r="G40" s="104">
        <v>345.8</v>
      </c>
      <c r="H40" s="103">
        <v>1318.4</v>
      </c>
      <c r="I40" s="103">
        <v>344.3</v>
      </c>
      <c r="J40" s="104">
        <v>298.3</v>
      </c>
      <c r="K40" s="104">
        <v>327.7</v>
      </c>
      <c r="L40" s="104">
        <v>348.2</v>
      </c>
      <c r="M40" s="104">
        <v>1428.4</v>
      </c>
      <c r="N40" s="104">
        <v>358.3</v>
      </c>
      <c r="O40" s="104">
        <v>366.70000000000005</v>
      </c>
      <c r="P40" s="104">
        <v>317</v>
      </c>
      <c r="Q40" s="104">
        <v>386.4</v>
      </c>
      <c r="R40" s="104">
        <v>1207.45</v>
      </c>
      <c r="S40" s="104">
        <v>271.35</v>
      </c>
      <c r="T40" s="104">
        <v>304.3</v>
      </c>
      <c r="U40" s="104">
        <v>309.8</v>
      </c>
      <c r="V40" s="104">
        <v>322</v>
      </c>
      <c r="W40" s="104">
        <v>1098.5</v>
      </c>
      <c r="X40" s="104">
        <v>309.4</v>
      </c>
      <c r="Y40" s="104">
        <v>327.3</v>
      </c>
      <c r="Z40" s="104">
        <v>233.1</v>
      </c>
      <c r="AA40" s="104">
        <v>228.7</v>
      </c>
      <c r="AB40" s="104">
        <v>491.6</v>
      </c>
      <c r="AC40" s="104">
        <v>138.5</v>
      </c>
      <c r="AD40" s="104">
        <v>129.7</v>
      </c>
      <c r="AE40" s="104">
        <v>95.7</v>
      </c>
      <c r="AF40" s="104">
        <v>127.7</v>
      </c>
      <c r="AG40" s="104">
        <v>467.6</v>
      </c>
      <c r="AH40" s="104">
        <v>123.5</v>
      </c>
      <c r="AI40" s="104">
        <v>126.7</v>
      </c>
      <c r="AJ40" s="104">
        <v>84.4</v>
      </c>
      <c r="AK40" s="104">
        <v>133</v>
      </c>
    </row>
    <row r="41" spans="2:36" s="2" customFormat="1" ht="12.75" customHeight="1">
      <c r="B41" s="1"/>
      <c r="C41" s="66"/>
      <c r="D41" s="66"/>
      <c r="E41" s="67"/>
      <c r="F41" s="67"/>
      <c r="G41" s="67"/>
      <c r="H41" s="66"/>
      <c r="I41" s="66"/>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2:37" s="2" customFormat="1" ht="13.5" customHeight="1" thickBot="1">
      <c r="B42" s="83" t="s">
        <v>204</v>
      </c>
      <c r="C42" s="108"/>
      <c r="D42" s="108"/>
      <c r="E42" s="109"/>
      <c r="F42" s="109"/>
      <c r="G42" s="109"/>
      <c r="H42" s="108"/>
      <c r="I42" s="108"/>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row>
    <row r="43" spans="2:37" s="2" customFormat="1" ht="12.75" customHeight="1">
      <c r="B43" s="44" t="s">
        <v>190</v>
      </c>
      <c r="C43" s="66">
        <v>791</v>
      </c>
      <c r="D43" s="66">
        <v>222</v>
      </c>
      <c r="E43" s="67">
        <v>190.3</v>
      </c>
      <c r="F43" s="67">
        <v>160.7</v>
      </c>
      <c r="G43" s="67">
        <v>218</v>
      </c>
      <c r="H43" s="66">
        <v>752.7</v>
      </c>
      <c r="I43" s="66">
        <v>197.6</v>
      </c>
      <c r="J43" s="67">
        <v>178.7</v>
      </c>
      <c r="K43" s="67">
        <v>171.1</v>
      </c>
      <c r="L43" s="67">
        <v>205.3</v>
      </c>
      <c r="M43" s="67">
        <v>772.1</v>
      </c>
      <c r="N43" s="67">
        <v>211</v>
      </c>
      <c r="O43" s="67">
        <v>196</v>
      </c>
      <c r="P43" s="67">
        <v>148.2</v>
      </c>
      <c r="Q43" s="67">
        <v>216.9</v>
      </c>
      <c r="R43" s="67">
        <v>779.92</v>
      </c>
      <c r="S43" s="67">
        <v>212.82</v>
      </c>
      <c r="T43" s="67">
        <v>180.9</v>
      </c>
      <c r="U43" s="67">
        <v>185</v>
      </c>
      <c r="V43" s="67">
        <v>201.2</v>
      </c>
      <c r="W43" s="67">
        <v>808.7</v>
      </c>
      <c r="X43" s="67">
        <v>221.7</v>
      </c>
      <c r="Y43" s="67">
        <v>212.66</v>
      </c>
      <c r="Z43" s="67">
        <v>180.25</v>
      </c>
      <c r="AA43" s="67">
        <v>194.1</v>
      </c>
      <c r="AB43" s="67">
        <v>484.59</v>
      </c>
      <c r="AC43" s="67">
        <v>132.39</v>
      </c>
      <c r="AD43" s="67">
        <v>129.3</v>
      </c>
      <c r="AE43" s="67">
        <v>96</v>
      </c>
      <c r="AF43" s="67">
        <v>126.9</v>
      </c>
      <c r="AG43" s="67">
        <v>466.8</v>
      </c>
      <c r="AH43" s="67">
        <v>124.1</v>
      </c>
      <c r="AI43" s="67">
        <v>124</v>
      </c>
      <c r="AJ43" s="67">
        <v>89.5</v>
      </c>
      <c r="AK43" s="67">
        <v>129.2</v>
      </c>
    </row>
    <row r="44" spans="2:37" s="2" customFormat="1" ht="12.75" customHeight="1">
      <c r="B44" s="44" t="s">
        <v>191</v>
      </c>
      <c r="C44" s="66">
        <v>479.3</v>
      </c>
      <c r="D44" s="66">
        <v>91.28</v>
      </c>
      <c r="E44" s="67">
        <v>61.25</v>
      </c>
      <c r="F44" s="67">
        <v>154.6</v>
      </c>
      <c r="G44" s="67">
        <v>172.2</v>
      </c>
      <c r="H44" s="66">
        <v>593.4</v>
      </c>
      <c r="I44" s="66">
        <v>127.2</v>
      </c>
      <c r="J44" s="67">
        <v>108.1</v>
      </c>
      <c r="K44" s="67">
        <v>165.1</v>
      </c>
      <c r="L44" s="67">
        <v>193</v>
      </c>
      <c r="M44" s="67">
        <v>619.0999999999999</v>
      </c>
      <c r="N44" s="67">
        <v>104.4</v>
      </c>
      <c r="O44" s="67">
        <v>160</v>
      </c>
      <c r="P44" s="67">
        <v>223.9</v>
      </c>
      <c r="Q44" s="67">
        <v>130.8</v>
      </c>
      <c r="R44" s="67">
        <v>389.42</v>
      </c>
      <c r="S44" s="67">
        <v>35.72</v>
      </c>
      <c r="T44" s="67">
        <v>80.7</v>
      </c>
      <c r="U44" s="67">
        <v>187.6</v>
      </c>
      <c r="V44" s="67">
        <v>85.4</v>
      </c>
      <c r="W44" s="67">
        <v>296.8</v>
      </c>
      <c r="X44" s="67">
        <v>179.2</v>
      </c>
      <c r="Y44" s="67">
        <v>42.44</v>
      </c>
      <c r="Z44" s="67">
        <v>62.65</v>
      </c>
      <c r="AA44" s="67">
        <v>12.5</v>
      </c>
      <c r="AB44" s="73" t="s">
        <v>29</v>
      </c>
      <c r="AC44" s="73" t="s">
        <v>29</v>
      </c>
      <c r="AD44" s="73" t="s">
        <v>29</v>
      </c>
      <c r="AE44" s="73" t="s">
        <v>29</v>
      </c>
      <c r="AF44" s="73" t="s">
        <v>29</v>
      </c>
      <c r="AG44" s="73" t="s">
        <v>29</v>
      </c>
      <c r="AH44" s="73" t="s">
        <v>29</v>
      </c>
      <c r="AI44" s="73" t="s">
        <v>29</v>
      </c>
      <c r="AJ44" s="73" t="s">
        <v>29</v>
      </c>
      <c r="AK44" s="73" t="s">
        <v>29</v>
      </c>
    </row>
    <row r="45" spans="2:37" s="2" customFormat="1" ht="13.5" customHeight="1">
      <c r="B45" s="87" t="s">
        <v>160</v>
      </c>
      <c r="C45" s="101">
        <v>1270.4</v>
      </c>
      <c r="D45" s="101">
        <v>313.3</v>
      </c>
      <c r="E45" s="102">
        <v>251.6</v>
      </c>
      <c r="F45" s="102">
        <v>315.3</v>
      </c>
      <c r="G45" s="102">
        <v>390.2</v>
      </c>
      <c r="H45" s="101">
        <v>1346.1</v>
      </c>
      <c r="I45" s="101">
        <v>324.8</v>
      </c>
      <c r="J45" s="102">
        <v>286.8</v>
      </c>
      <c r="K45" s="102">
        <v>336.2</v>
      </c>
      <c r="L45" s="102">
        <v>398.3</v>
      </c>
      <c r="M45" s="102">
        <v>1391.3</v>
      </c>
      <c r="N45" s="102">
        <v>315.4</v>
      </c>
      <c r="O45" s="102">
        <v>356</v>
      </c>
      <c r="P45" s="102">
        <v>372.2</v>
      </c>
      <c r="Q45" s="102">
        <v>347.7</v>
      </c>
      <c r="R45" s="102">
        <v>1169.34</v>
      </c>
      <c r="S45" s="102">
        <v>248.54</v>
      </c>
      <c r="T45" s="102">
        <v>261.6</v>
      </c>
      <c r="U45" s="102">
        <v>372.6</v>
      </c>
      <c r="V45" s="102">
        <v>286.6</v>
      </c>
      <c r="W45" s="102">
        <v>1105.5</v>
      </c>
      <c r="X45" s="102">
        <v>400.9</v>
      </c>
      <c r="Y45" s="102">
        <v>255.1</v>
      </c>
      <c r="Z45" s="102">
        <v>242.9</v>
      </c>
      <c r="AA45" s="102">
        <v>206.6</v>
      </c>
      <c r="AB45" s="102">
        <v>484.6</v>
      </c>
      <c r="AC45" s="102">
        <v>132.4</v>
      </c>
      <c r="AD45" s="102">
        <v>129.3</v>
      </c>
      <c r="AE45" s="102">
        <v>96</v>
      </c>
      <c r="AF45" s="102">
        <v>126.9</v>
      </c>
      <c r="AG45" s="102">
        <v>466.8</v>
      </c>
      <c r="AH45" s="102">
        <v>124.1</v>
      </c>
      <c r="AI45" s="102">
        <v>124</v>
      </c>
      <c r="AJ45" s="102">
        <v>89.5</v>
      </c>
      <c r="AK45" s="102">
        <v>129.2</v>
      </c>
    </row>
    <row r="46" spans="2:37" s="2" customFormat="1" ht="12.75" customHeight="1">
      <c r="B46" s="1"/>
      <c r="C46" s="101"/>
      <c r="D46" s="101"/>
      <c r="E46" s="102"/>
      <c r="F46" s="102"/>
      <c r="G46" s="102"/>
      <c r="H46" s="101"/>
      <c r="I46" s="101"/>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49"/>
    </row>
    <row r="47" spans="2:37" s="2" customFormat="1" ht="13.5" customHeight="1" thickBot="1">
      <c r="B47" s="83" t="s">
        <v>205</v>
      </c>
      <c r="C47" s="108" t="s">
        <v>270</v>
      </c>
      <c r="D47" s="108" t="s">
        <v>270</v>
      </c>
      <c r="E47" s="109" t="s">
        <v>270</v>
      </c>
      <c r="F47" s="109" t="s">
        <v>270</v>
      </c>
      <c r="G47" s="109" t="s">
        <v>270</v>
      </c>
      <c r="H47" s="108" t="s">
        <v>186</v>
      </c>
      <c r="I47" s="108" t="s">
        <v>186</v>
      </c>
      <c r="J47" s="109" t="s">
        <v>186</v>
      </c>
      <c r="K47" s="109" t="s">
        <v>186</v>
      </c>
      <c r="L47" s="109" t="s">
        <v>186</v>
      </c>
      <c r="M47" s="109" t="s">
        <v>186</v>
      </c>
      <c r="N47" s="109" t="s">
        <v>186</v>
      </c>
      <c r="O47" s="109" t="s">
        <v>186</v>
      </c>
      <c r="P47" s="109" t="s">
        <v>186</v>
      </c>
      <c r="Q47" s="109" t="s">
        <v>186</v>
      </c>
      <c r="R47" s="109" t="s">
        <v>186</v>
      </c>
      <c r="S47" s="109" t="s">
        <v>186</v>
      </c>
      <c r="T47" s="109" t="s">
        <v>186</v>
      </c>
      <c r="U47" s="109" t="s">
        <v>186</v>
      </c>
      <c r="V47" s="109" t="s">
        <v>186</v>
      </c>
      <c r="W47" s="109" t="s">
        <v>186</v>
      </c>
      <c r="X47" s="109" t="s">
        <v>186</v>
      </c>
      <c r="Y47" s="109" t="s">
        <v>186</v>
      </c>
      <c r="Z47" s="109" t="s">
        <v>186</v>
      </c>
      <c r="AA47" s="109" t="s">
        <v>186</v>
      </c>
      <c r="AB47" s="109" t="s">
        <v>186</v>
      </c>
      <c r="AC47" s="109" t="s">
        <v>186</v>
      </c>
      <c r="AD47" s="109" t="s">
        <v>186</v>
      </c>
      <c r="AE47" s="109" t="s">
        <v>186</v>
      </c>
      <c r="AF47" s="109" t="s">
        <v>186</v>
      </c>
      <c r="AG47" s="109" t="s">
        <v>186</v>
      </c>
      <c r="AH47" s="109" t="s">
        <v>186</v>
      </c>
      <c r="AI47" s="109" t="s">
        <v>186</v>
      </c>
      <c r="AJ47" s="109" t="s">
        <v>186</v>
      </c>
      <c r="AK47" s="109" t="s">
        <v>186</v>
      </c>
    </row>
    <row r="48" spans="2:37" ht="12.75" customHeight="1">
      <c r="B48" s="44" t="s">
        <v>206</v>
      </c>
      <c r="C48" s="66">
        <v>42067.4</v>
      </c>
      <c r="D48" s="66">
        <v>14195.1</v>
      </c>
      <c r="E48" s="67">
        <v>3471.3</v>
      </c>
      <c r="F48" s="67">
        <v>6732.3</v>
      </c>
      <c r="G48" s="67">
        <v>17668.7</v>
      </c>
      <c r="H48" s="66">
        <v>39526.6</v>
      </c>
      <c r="I48" s="66">
        <v>15079.3</v>
      </c>
      <c r="J48" s="67">
        <v>2944.9</v>
      </c>
      <c r="K48" s="67">
        <v>5350.6</v>
      </c>
      <c r="L48" s="67">
        <v>16151.8</v>
      </c>
      <c r="M48" s="67">
        <v>36208.5</v>
      </c>
      <c r="N48" s="67">
        <v>12642.859999999999</v>
      </c>
      <c r="O48" s="67">
        <v>2701.3</v>
      </c>
      <c r="P48" s="67">
        <v>5809.51</v>
      </c>
      <c r="Q48" s="67">
        <v>15054.92</v>
      </c>
      <c r="R48" s="67">
        <v>36616.97</v>
      </c>
      <c r="S48" s="67">
        <v>12980.33</v>
      </c>
      <c r="T48" s="67">
        <v>2866.65</v>
      </c>
      <c r="U48" s="67">
        <v>5336.05</v>
      </c>
      <c r="V48" s="67">
        <v>15433.94</v>
      </c>
      <c r="W48" s="67">
        <v>40174.51</v>
      </c>
      <c r="X48" s="67">
        <v>12530.1</v>
      </c>
      <c r="Y48" s="67">
        <v>3367.44</v>
      </c>
      <c r="Z48" s="67">
        <v>5765.6</v>
      </c>
      <c r="AA48" s="67">
        <v>18511.37</v>
      </c>
      <c r="AB48" s="67">
        <v>40213.89</v>
      </c>
      <c r="AC48" s="67">
        <v>14241.99</v>
      </c>
      <c r="AD48" s="67">
        <v>2747.7</v>
      </c>
      <c r="AE48" s="67">
        <v>5503.2</v>
      </c>
      <c r="AF48" s="67">
        <v>17721</v>
      </c>
      <c r="AG48" s="67">
        <v>38660.2</v>
      </c>
      <c r="AH48" s="67">
        <v>13317.2</v>
      </c>
      <c r="AI48" s="67">
        <v>2789.3</v>
      </c>
      <c r="AJ48" s="67">
        <v>5199.7</v>
      </c>
      <c r="AK48" s="67">
        <v>17354</v>
      </c>
    </row>
    <row r="49" spans="2:37" ht="12.75" customHeight="1">
      <c r="B49" s="44"/>
      <c r="C49" s="66"/>
      <c r="D49" s="66"/>
      <c r="E49" s="67"/>
      <c r="F49" s="67"/>
      <c r="G49" s="67"/>
      <c r="H49" s="66"/>
      <c r="I49" s="66"/>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row>
    <row r="50" spans="2:37" ht="12.75" customHeight="1" thickBot="1">
      <c r="B50" s="83"/>
      <c r="C50" s="108" t="s">
        <v>271</v>
      </c>
      <c r="D50" s="108" t="s">
        <v>271</v>
      </c>
      <c r="E50" s="109" t="s">
        <v>271</v>
      </c>
      <c r="F50" s="109" t="s">
        <v>271</v>
      </c>
      <c r="G50" s="109" t="s">
        <v>271</v>
      </c>
      <c r="H50" s="108" t="s">
        <v>307</v>
      </c>
      <c r="I50" s="108" t="s">
        <v>307</v>
      </c>
      <c r="J50" s="109" t="s">
        <v>307</v>
      </c>
      <c r="K50" s="109" t="s">
        <v>307</v>
      </c>
      <c r="L50" s="109" t="s">
        <v>307</v>
      </c>
      <c r="M50" s="109" t="s">
        <v>307</v>
      </c>
      <c r="N50" s="109" t="s">
        <v>307</v>
      </c>
      <c r="O50" s="109" t="s">
        <v>307</v>
      </c>
      <c r="P50" s="109" t="s">
        <v>307</v>
      </c>
      <c r="Q50" s="109" t="s">
        <v>307</v>
      </c>
      <c r="R50" s="109" t="s">
        <v>307</v>
      </c>
      <c r="S50" s="109" t="s">
        <v>307</v>
      </c>
      <c r="T50" s="109" t="s">
        <v>307</v>
      </c>
      <c r="U50" s="109" t="s">
        <v>307</v>
      </c>
      <c r="V50" s="109" t="s">
        <v>307</v>
      </c>
      <c r="W50" s="109" t="s">
        <v>307</v>
      </c>
      <c r="X50" s="109" t="s">
        <v>307</v>
      </c>
      <c r="Y50" s="109" t="s">
        <v>307</v>
      </c>
      <c r="Z50" s="109" t="s">
        <v>307</v>
      </c>
      <c r="AA50" s="109" t="s">
        <v>307</v>
      </c>
      <c r="AB50" s="109" t="s">
        <v>307</v>
      </c>
      <c r="AC50" s="109" t="s">
        <v>307</v>
      </c>
      <c r="AD50" s="109" t="s">
        <v>307</v>
      </c>
      <c r="AE50" s="109" t="s">
        <v>307</v>
      </c>
      <c r="AF50" s="109" t="s">
        <v>307</v>
      </c>
      <c r="AG50" s="109" t="s">
        <v>307</v>
      </c>
      <c r="AH50" s="109" t="s">
        <v>307</v>
      </c>
      <c r="AI50" s="109" t="s">
        <v>307</v>
      </c>
      <c r="AJ50" s="109" t="s">
        <v>307</v>
      </c>
      <c r="AK50" s="109" t="s">
        <v>307</v>
      </c>
    </row>
    <row r="51" spans="2:37" ht="12.75" customHeight="1">
      <c r="B51" s="44" t="s">
        <v>207</v>
      </c>
      <c r="C51" s="66">
        <v>3882</v>
      </c>
      <c r="D51" s="66">
        <v>1280.4</v>
      </c>
      <c r="E51" s="67">
        <v>407</v>
      </c>
      <c r="F51" s="67">
        <v>736.6</v>
      </c>
      <c r="G51" s="67">
        <v>1458</v>
      </c>
      <c r="H51" s="66">
        <v>3604.3</v>
      </c>
      <c r="I51" s="66">
        <v>1204.2</v>
      </c>
      <c r="J51" s="67">
        <v>418.4</v>
      </c>
      <c r="K51" s="67">
        <v>591.6</v>
      </c>
      <c r="L51" s="67">
        <v>1390.1</v>
      </c>
      <c r="M51" s="67">
        <v>3487.29</v>
      </c>
      <c r="N51" s="67">
        <v>1135.67</v>
      </c>
      <c r="O51" s="67">
        <v>328.1</v>
      </c>
      <c r="P51" s="67">
        <v>674.4200000000001</v>
      </c>
      <c r="Q51" s="67">
        <v>1349.1</v>
      </c>
      <c r="R51" s="67">
        <v>3555.43</v>
      </c>
      <c r="S51" s="67">
        <v>1131.51</v>
      </c>
      <c r="T51" s="67">
        <v>386.13</v>
      </c>
      <c r="U51" s="67">
        <v>647.62</v>
      </c>
      <c r="V51" s="67">
        <v>1390.17</v>
      </c>
      <c r="W51" s="67">
        <v>3772.2</v>
      </c>
      <c r="X51" s="67">
        <v>1188.9</v>
      </c>
      <c r="Y51" s="67">
        <v>444.63</v>
      </c>
      <c r="Z51" s="67">
        <v>613</v>
      </c>
      <c r="AA51" s="67">
        <v>1525.67</v>
      </c>
      <c r="AB51" s="67">
        <v>3719.31</v>
      </c>
      <c r="AC51" s="67">
        <v>1287.91</v>
      </c>
      <c r="AD51" s="67">
        <v>395.7</v>
      </c>
      <c r="AE51" s="67">
        <v>632.7</v>
      </c>
      <c r="AF51" s="67">
        <v>1403</v>
      </c>
      <c r="AG51" s="67">
        <v>3685.1</v>
      </c>
      <c r="AH51" s="67">
        <v>1279.7</v>
      </c>
      <c r="AI51" s="67">
        <v>432.8</v>
      </c>
      <c r="AJ51" s="67">
        <v>572.3</v>
      </c>
      <c r="AK51" s="67">
        <v>1400.3</v>
      </c>
    </row>
    <row r="52" ht="12.75" customHeight="1"/>
    <row r="53" ht="12.75" customHeight="1">
      <c r="B53" s="63" t="s">
        <v>208</v>
      </c>
    </row>
    <row r="54" ht="12.75">
      <c r="B54" s="191" t="s">
        <v>298</v>
      </c>
    </row>
    <row r="55" ht="12.75">
      <c r="B55" s="192" t="s">
        <v>311</v>
      </c>
    </row>
    <row r="59" ht="12.75" customHeight="1"/>
    <row r="60"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35" r:id="rId1"/>
</worksheet>
</file>

<file path=xl/worksheets/sheet17.xml><?xml version="1.0" encoding="utf-8"?>
<worksheet xmlns="http://schemas.openxmlformats.org/spreadsheetml/2006/main" xmlns:r="http://schemas.openxmlformats.org/officeDocument/2006/relationships">
  <dimension ref="B2:AJ35"/>
  <sheetViews>
    <sheetView showGridLines="0" zoomScale="90" zoomScaleNormal="90" zoomScaleSheetLayoutView="9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28515625" style="1" customWidth="1"/>
    <col min="2" max="2" width="89.00390625" style="1" customWidth="1"/>
    <col min="3" max="27" width="17.7109375" style="1" customWidth="1"/>
    <col min="28" max="16384" width="9.140625" style="1" customWidth="1"/>
  </cols>
  <sheetData>
    <row r="2" spans="2:27" ht="15.75" customHeight="1">
      <c r="B2" s="39"/>
      <c r="C2" s="39"/>
      <c r="D2" s="39"/>
      <c r="E2" s="39"/>
      <c r="F2" s="39"/>
      <c r="G2" s="39"/>
      <c r="H2" s="40"/>
      <c r="I2" s="40"/>
      <c r="J2" s="40"/>
      <c r="K2" s="40"/>
      <c r="L2" s="40"/>
      <c r="M2" s="40"/>
      <c r="N2" s="40"/>
      <c r="O2" s="40"/>
      <c r="P2" s="40"/>
      <c r="Q2" s="40"/>
      <c r="R2" s="40"/>
      <c r="S2" s="40"/>
      <c r="T2" s="40"/>
      <c r="U2" s="40"/>
      <c r="V2" s="40"/>
      <c r="W2" s="40"/>
      <c r="X2" s="40"/>
      <c r="Y2" s="40"/>
      <c r="Z2" s="40"/>
      <c r="AA2" s="40"/>
    </row>
    <row r="3" ht="12.75">
      <c r="B3" s="2"/>
    </row>
    <row r="4" spans="2:27" ht="75.75" customHeight="1">
      <c r="B4" s="91" t="s">
        <v>248</v>
      </c>
      <c r="C4" s="80" t="s">
        <v>312</v>
      </c>
      <c r="D4" s="80" t="s">
        <v>313</v>
      </c>
      <c r="E4" s="82" t="s">
        <v>273</v>
      </c>
      <c r="F4" s="82" t="s">
        <v>265</v>
      </c>
      <c r="G4" s="82" t="s">
        <v>262</v>
      </c>
      <c r="H4" s="80" t="s">
        <v>36</v>
      </c>
      <c r="I4" s="80" t="s">
        <v>37</v>
      </c>
      <c r="J4" s="82" t="s">
        <v>31</v>
      </c>
      <c r="K4" s="82" t="s">
        <v>28</v>
      </c>
      <c r="L4" s="82" t="s">
        <v>27</v>
      </c>
      <c r="M4" s="82" t="s">
        <v>26</v>
      </c>
      <c r="N4" s="82" t="s">
        <v>25</v>
      </c>
      <c r="O4" s="82" t="s">
        <v>24</v>
      </c>
      <c r="P4" s="82" t="s">
        <v>22</v>
      </c>
      <c r="Q4" s="82" t="s">
        <v>23</v>
      </c>
      <c r="R4" s="82" t="s">
        <v>18</v>
      </c>
      <c r="S4" s="82" t="s">
        <v>19</v>
      </c>
      <c r="T4" s="82" t="s">
        <v>20</v>
      </c>
      <c r="U4" s="82" t="s">
        <v>17</v>
      </c>
      <c r="V4" s="82" t="s">
        <v>16</v>
      </c>
      <c r="W4" s="82" t="s">
        <v>15</v>
      </c>
      <c r="X4" s="82" t="s">
        <v>14</v>
      </c>
      <c r="Y4" s="82" t="s">
        <v>13</v>
      </c>
      <c r="Z4" s="82" t="s">
        <v>11</v>
      </c>
      <c r="AA4" s="82" t="s">
        <v>12</v>
      </c>
    </row>
    <row r="5" spans="2:27" ht="12" customHeight="1">
      <c r="B5" s="131"/>
      <c r="C5" s="132" t="s">
        <v>284</v>
      </c>
      <c r="D5" s="132" t="s">
        <v>284</v>
      </c>
      <c r="E5" s="133" t="s">
        <v>210</v>
      </c>
      <c r="F5" s="133" t="s">
        <v>210</v>
      </c>
      <c r="G5" s="133" t="s">
        <v>210</v>
      </c>
      <c r="H5" s="132" t="s">
        <v>210</v>
      </c>
      <c r="I5" s="132" t="s">
        <v>210</v>
      </c>
      <c r="J5" s="133" t="s">
        <v>210</v>
      </c>
      <c r="K5" s="133" t="s">
        <v>210</v>
      </c>
      <c r="L5" s="133" t="s">
        <v>210</v>
      </c>
      <c r="M5" s="133" t="s">
        <v>210</v>
      </c>
      <c r="N5" s="133" t="s">
        <v>210</v>
      </c>
      <c r="O5" s="133" t="s">
        <v>210</v>
      </c>
      <c r="P5" s="133" t="s">
        <v>210</v>
      </c>
      <c r="Q5" s="133" t="s">
        <v>210</v>
      </c>
      <c r="R5" s="133" t="s">
        <v>210</v>
      </c>
      <c r="S5" s="133" t="s">
        <v>210</v>
      </c>
      <c r="T5" s="133" t="s">
        <v>210</v>
      </c>
      <c r="U5" s="133" t="s">
        <v>210</v>
      </c>
      <c r="V5" s="133" t="s">
        <v>210</v>
      </c>
      <c r="W5" s="133" t="s">
        <v>210</v>
      </c>
      <c r="X5" s="133" t="s">
        <v>210</v>
      </c>
      <c r="Y5" s="133" t="s">
        <v>210</v>
      </c>
      <c r="Z5" s="133" t="s">
        <v>210</v>
      </c>
      <c r="AA5" s="133" t="s">
        <v>210</v>
      </c>
    </row>
    <row r="6" spans="2:27" ht="12" customHeight="1" thickBot="1">
      <c r="B6" s="135"/>
      <c r="C6" s="136"/>
      <c r="D6" s="136"/>
      <c r="E6" s="147"/>
      <c r="F6" s="147"/>
      <c r="G6" s="147"/>
      <c r="H6" s="136"/>
      <c r="I6" s="136"/>
      <c r="J6" s="147"/>
      <c r="K6" s="147"/>
      <c r="L6" s="147"/>
      <c r="M6" s="147"/>
      <c r="N6" s="147"/>
      <c r="O6" s="147"/>
      <c r="P6" s="147"/>
      <c r="Q6" s="147"/>
      <c r="R6" s="147"/>
      <c r="S6" s="147"/>
      <c r="T6" s="147"/>
      <c r="U6" s="147"/>
      <c r="V6" s="147"/>
      <c r="W6" s="147"/>
      <c r="X6" s="147"/>
      <c r="Y6" s="147"/>
      <c r="Z6" s="147"/>
      <c r="AA6" s="147"/>
    </row>
    <row r="7" spans="2:27" ht="12.75" customHeight="1">
      <c r="B7" s="44" t="s">
        <v>211</v>
      </c>
      <c r="C7" s="195">
        <v>4.06</v>
      </c>
      <c r="D7" s="195">
        <v>1.18</v>
      </c>
      <c r="E7" s="196">
        <v>0.56</v>
      </c>
      <c r="F7" s="196">
        <v>0.81</v>
      </c>
      <c r="G7" s="196">
        <v>1.51</v>
      </c>
      <c r="H7" s="195">
        <v>3.91</v>
      </c>
      <c r="I7" s="195">
        <v>1.26</v>
      </c>
      <c r="J7" s="196">
        <v>0.52</v>
      </c>
      <c r="K7" s="196">
        <v>0.68</v>
      </c>
      <c r="L7" s="196">
        <v>1.45</v>
      </c>
      <c r="M7" s="76">
        <v>3.6491</v>
      </c>
      <c r="N7" s="76">
        <v>1.0972</v>
      </c>
      <c r="O7" s="76">
        <v>0.5051</v>
      </c>
      <c r="P7" s="76">
        <v>0.6868</v>
      </c>
      <c r="Q7" s="76">
        <v>1.36</v>
      </c>
      <c r="R7" s="76">
        <v>3.6405</v>
      </c>
      <c r="S7" s="76">
        <v>1.1904</v>
      </c>
      <c r="T7" s="76">
        <v>0.4556</v>
      </c>
      <c r="U7" s="76">
        <v>0.6003</v>
      </c>
      <c r="V7" s="76">
        <v>1.3942</v>
      </c>
      <c r="W7" s="76">
        <v>3.9192</v>
      </c>
      <c r="X7" s="76">
        <v>1.0427</v>
      </c>
      <c r="Y7" s="76">
        <v>0.5488</v>
      </c>
      <c r="Z7" s="76">
        <v>0.6106</v>
      </c>
      <c r="AA7" s="76">
        <v>1.7171</v>
      </c>
    </row>
    <row r="8" spans="2:27" ht="12.75" customHeight="1">
      <c r="B8" s="44" t="s">
        <v>212</v>
      </c>
      <c r="C8" s="195">
        <v>3.06</v>
      </c>
      <c r="D8" s="195">
        <v>0.85</v>
      </c>
      <c r="E8" s="196">
        <v>0.67</v>
      </c>
      <c r="F8" s="196">
        <v>0.68</v>
      </c>
      <c r="G8" s="196">
        <v>0.86</v>
      </c>
      <c r="H8" s="195">
        <v>2.39</v>
      </c>
      <c r="I8" s="195">
        <v>0.74</v>
      </c>
      <c r="J8" s="196">
        <v>0.49</v>
      </c>
      <c r="K8" s="196">
        <v>0.51</v>
      </c>
      <c r="L8" s="196">
        <v>0.66</v>
      </c>
      <c r="M8" s="76">
        <v>2.8311</v>
      </c>
      <c r="N8" s="76">
        <v>0.6169</v>
      </c>
      <c r="O8" s="76">
        <v>0.5674</v>
      </c>
      <c r="P8" s="76">
        <v>0.6968</v>
      </c>
      <c r="Q8" s="76">
        <v>0.95</v>
      </c>
      <c r="R8" s="76">
        <v>3.4057000000000004</v>
      </c>
      <c r="S8" s="76">
        <v>0.7546</v>
      </c>
      <c r="T8" s="76">
        <v>0.7604</v>
      </c>
      <c r="U8" s="76">
        <v>0.8563</v>
      </c>
      <c r="V8" s="76">
        <v>1.0344</v>
      </c>
      <c r="W8" s="76">
        <v>3.7791</v>
      </c>
      <c r="X8" s="76">
        <v>0.995</v>
      </c>
      <c r="Y8" s="76">
        <v>0.8376</v>
      </c>
      <c r="Z8" s="76">
        <v>0.8545</v>
      </c>
      <c r="AA8" s="76">
        <v>1.092</v>
      </c>
    </row>
    <row r="9" spans="2:30" ht="12.75" customHeight="1">
      <c r="B9" s="44" t="s">
        <v>213</v>
      </c>
      <c r="C9" s="195">
        <v>1.93</v>
      </c>
      <c r="D9" s="195">
        <v>0.51</v>
      </c>
      <c r="E9" s="196">
        <v>0.26</v>
      </c>
      <c r="F9" s="196">
        <v>0.38</v>
      </c>
      <c r="G9" s="196">
        <v>0.73</v>
      </c>
      <c r="H9" s="195">
        <v>1.61</v>
      </c>
      <c r="I9" s="195">
        <v>0.55</v>
      </c>
      <c r="J9" s="196">
        <v>0.18</v>
      </c>
      <c r="K9" s="196">
        <v>0.28</v>
      </c>
      <c r="L9" s="196">
        <v>0.61</v>
      </c>
      <c r="M9" s="76">
        <v>1.6614</v>
      </c>
      <c r="N9" s="76">
        <v>0.4614</v>
      </c>
      <c r="O9" s="76">
        <v>0.1813</v>
      </c>
      <c r="P9" s="76">
        <v>0.3387</v>
      </c>
      <c r="Q9" s="76">
        <v>0.68</v>
      </c>
      <c r="R9" s="76">
        <v>1.8651</v>
      </c>
      <c r="S9" s="76">
        <v>0.6808</v>
      </c>
      <c r="T9" s="76">
        <v>0.2385</v>
      </c>
      <c r="U9" s="76">
        <v>0.2886</v>
      </c>
      <c r="V9" s="76">
        <v>0.6572</v>
      </c>
      <c r="W9" s="76">
        <v>2.0919</v>
      </c>
      <c r="X9" s="76">
        <v>0.6849</v>
      </c>
      <c r="Y9" s="76">
        <v>0.2257</v>
      </c>
      <c r="Z9" s="76">
        <v>0.3558</v>
      </c>
      <c r="AA9" s="76">
        <v>0.8255</v>
      </c>
      <c r="AD9" s="3"/>
    </row>
    <row r="10" spans="2:30" ht="12.75" customHeight="1">
      <c r="B10" s="44" t="s">
        <v>299</v>
      </c>
      <c r="C10" s="197">
        <v>2.48</v>
      </c>
      <c r="D10" s="197">
        <v>0.69</v>
      </c>
      <c r="E10" s="197">
        <v>0.51</v>
      </c>
      <c r="F10" s="197">
        <v>0.6</v>
      </c>
      <c r="G10" s="197">
        <v>0.69</v>
      </c>
      <c r="H10" s="197">
        <v>1.92</v>
      </c>
      <c r="I10" s="197">
        <v>0.5</v>
      </c>
      <c r="J10" s="197">
        <v>0.46</v>
      </c>
      <c r="K10" s="197">
        <v>0.47</v>
      </c>
      <c r="L10" s="197">
        <v>0.49</v>
      </c>
      <c r="M10" s="76">
        <v>1.8367</v>
      </c>
      <c r="N10" s="76">
        <v>0.5143</v>
      </c>
      <c r="O10" s="76">
        <v>0.3539</v>
      </c>
      <c r="P10" s="76">
        <v>0.4485</v>
      </c>
      <c r="Q10" s="76">
        <v>0.52</v>
      </c>
      <c r="R10" s="76">
        <v>1.7983</v>
      </c>
      <c r="S10" s="76">
        <v>0.4564</v>
      </c>
      <c r="T10" s="76">
        <v>0.2862</v>
      </c>
      <c r="U10" s="76">
        <v>0.4708</v>
      </c>
      <c r="V10" s="76">
        <v>0.5849</v>
      </c>
      <c r="W10" s="76">
        <v>2.2017</v>
      </c>
      <c r="X10" s="76">
        <v>0.5808</v>
      </c>
      <c r="Y10" s="76">
        <v>0.4666</v>
      </c>
      <c r="Z10" s="76">
        <v>0.5413</v>
      </c>
      <c r="AA10" s="76">
        <v>0.613</v>
      </c>
      <c r="AD10" s="3"/>
    </row>
    <row r="11" spans="2:30" ht="12.75" customHeight="1">
      <c r="B11" s="45" t="s">
        <v>300</v>
      </c>
      <c r="C11" s="197">
        <v>1.84</v>
      </c>
      <c r="D11" s="197">
        <v>0.62</v>
      </c>
      <c r="E11" s="197">
        <v>0.36</v>
      </c>
      <c r="F11" s="197">
        <v>0.38</v>
      </c>
      <c r="G11" s="197">
        <v>0.48</v>
      </c>
      <c r="H11" s="197">
        <v>1.29</v>
      </c>
      <c r="I11" s="197">
        <v>0.42</v>
      </c>
      <c r="J11" s="197">
        <v>0.19</v>
      </c>
      <c r="K11" s="197">
        <v>0.28</v>
      </c>
      <c r="L11" s="197">
        <v>0.31</v>
      </c>
      <c r="M11" s="76">
        <v>1.0846</v>
      </c>
      <c r="N11" s="76">
        <v>0.2525</v>
      </c>
      <c r="O11" s="76">
        <v>0.1998</v>
      </c>
      <c r="P11" s="76">
        <v>0.2523</v>
      </c>
      <c r="Q11" s="76">
        <v>0.38</v>
      </c>
      <c r="R11" s="76">
        <v>1.0529</v>
      </c>
      <c r="S11" s="76">
        <v>0.3816</v>
      </c>
      <c r="T11" s="76">
        <v>0.1932</v>
      </c>
      <c r="U11" s="76">
        <v>0.2007</v>
      </c>
      <c r="V11" s="76">
        <v>0.2774</v>
      </c>
      <c r="W11" s="76">
        <v>1.1295</v>
      </c>
      <c r="X11" s="76">
        <v>0.2736</v>
      </c>
      <c r="Y11" s="76">
        <v>0.2101</v>
      </c>
      <c r="Z11" s="76">
        <v>0.202</v>
      </c>
      <c r="AA11" s="76">
        <v>0.4438</v>
      </c>
      <c r="AD11" s="3"/>
    </row>
    <row r="12" spans="2:30" ht="12.75" customHeight="1">
      <c r="B12" s="44" t="s">
        <v>301</v>
      </c>
      <c r="C12" s="197">
        <v>1.98</v>
      </c>
      <c r="D12" s="197">
        <v>0.64</v>
      </c>
      <c r="E12" s="197">
        <v>0.52</v>
      </c>
      <c r="F12" s="197">
        <v>0.43</v>
      </c>
      <c r="G12" s="197">
        <v>0.39</v>
      </c>
      <c r="H12" s="197">
        <v>1.1</v>
      </c>
      <c r="I12" s="197">
        <v>0.28</v>
      </c>
      <c r="J12" s="197">
        <v>0.38</v>
      </c>
      <c r="K12" s="197">
        <v>0.28</v>
      </c>
      <c r="L12" s="197">
        <v>0.24</v>
      </c>
      <c r="M12" s="76">
        <v>1.23157</v>
      </c>
      <c r="N12" s="76">
        <v>0.28507</v>
      </c>
      <c r="O12" s="76">
        <v>0.3137</v>
      </c>
      <c r="P12" s="76">
        <v>0.3128</v>
      </c>
      <c r="Q12" s="76">
        <v>0.32</v>
      </c>
      <c r="R12" s="76">
        <v>1.2819</v>
      </c>
      <c r="S12" s="76">
        <v>0.3053</v>
      </c>
      <c r="T12" s="76">
        <v>0.3076</v>
      </c>
      <c r="U12" s="76">
        <v>0.3081</v>
      </c>
      <c r="V12" s="76">
        <v>0.3609</v>
      </c>
      <c r="W12" s="76">
        <v>1.5286000000000002</v>
      </c>
      <c r="X12" s="76">
        <v>0.4025</v>
      </c>
      <c r="Y12" s="76">
        <v>0.353</v>
      </c>
      <c r="Z12" s="76">
        <v>0.3559</v>
      </c>
      <c r="AA12" s="76">
        <v>0.4172</v>
      </c>
      <c r="AC12" s="3"/>
      <c r="AD12" s="3"/>
    </row>
    <row r="13" spans="2:30" ht="12.75" customHeight="1">
      <c r="B13" s="44" t="s">
        <v>214</v>
      </c>
      <c r="C13" s="195">
        <v>2.19</v>
      </c>
      <c r="D13" s="195">
        <v>0.6</v>
      </c>
      <c r="E13" s="196">
        <v>0.45</v>
      </c>
      <c r="F13" s="196">
        <v>0.48</v>
      </c>
      <c r="G13" s="196">
        <v>0.65</v>
      </c>
      <c r="H13" s="195">
        <v>2.51</v>
      </c>
      <c r="I13" s="195">
        <v>0.56</v>
      </c>
      <c r="J13" s="196">
        <v>0.61</v>
      </c>
      <c r="K13" s="196">
        <v>0.57</v>
      </c>
      <c r="L13" s="196">
        <v>0.76</v>
      </c>
      <c r="M13" s="76">
        <v>2.2671</v>
      </c>
      <c r="N13" s="76">
        <v>0.6077999999999999</v>
      </c>
      <c r="O13" s="76">
        <v>0.6393</v>
      </c>
      <c r="P13" s="76">
        <v>0.5</v>
      </c>
      <c r="Q13" s="76">
        <v>0.52</v>
      </c>
      <c r="R13" s="76">
        <v>1.754</v>
      </c>
      <c r="S13" s="76">
        <v>0.49</v>
      </c>
      <c r="T13" s="76">
        <v>0.36</v>
      </c>
      <c r="U13" s="76">
        <v>0.44</v>
      </c>
      <c r="V13" s="76">
        <v>0.464</v>
      </c>
      <c r="W13" s="76">
        <v>1.38</v>
      </c>
      <c r="X13" s="76">
        <v>0.36</v>
      </c>
      <c r="Y13" s="76">
        <v>0.3</v>
      </c>
      <c r="Z13" s="76">
        <v>0.27</v>
      </c>
      <c r="AA13" s="76">
        <v>0.45</v>
      </c>
      <c r="AC13" s="3"/>
      <c r="AD13" s="3"/>
    </row>
    <row r="14" spans="2:30" ht="12.75" customHeight="1">
      <c r="B14" s="44" t="s">
        <v>215</v>
      </c>
      <c r="C14" s="195">
        <v>8.51</v>
      </c>
      <c r="D14" s="195">
        <v>2.63</v>
      </c>
      <c r="E14" s="196">
        <v>1.11</v>
      </c>
      <c r="F14" s="196">
        <v>1.48</v>
      </c>
      <c r="G14" s="196">
        <v>3.3</v>
      </c>
      <c r="H14" s="195">
        <v>9.14</v>
      </c>
      <c r="I14" s="195">
        <v>2.84</v>
      </c>
      <c r="J14" s="196">
        <v>1.22</v>
      </c>
      <c r="K14" s="196">
        <v>1.63</v>
      </c>
      <c r="L14" s="196">
        <v>3.45</v>
      </c>
      <c r="M14" s="76">
        <v>8.331</v>
      </c>
      <c r="N14" s="76">
        <v>2.6393</v>
      </c>
      <c r="O14" s="76">
        <v>1.1638</v>
      </c>
      <c r="P14" s="76">
        <v>1.5879</v>
      </c>
      <c r="Q14" s="76">
        <v>2.94</v>
      </c>
      <c r="R14" s="76">
        <v>3.7415</v>
      </c>
      <c r="S14" s="76">
        <v>2.5755</v>
      </c>
      <c r="T14" s="76">
        <v>0.9251</v>
      </c>
      <c r="U14" s="76">
        <v>0.1469</v>
      </c>
      <c r="V14" s="76">
        <v>0.094</v>
      </c>
      <c r="W14" s="76">
        <v>0.06319999999999999</v>
      </c>
      <c r="X14" s="76">
        <v>0.0382</v>
      </c>
      <c r="Y14" s="76">
        <v>0.0004</v>
      </c>
      <c r="Z14" s="76">
        <v>0.0183</v>
      </c>
      <c r="AA14" s="76">
        <v>0.0063</v>
      </c>
      <c r="AC14" s="3"/>
      <c r="AD14" s="3"/>
    </row>
    <row r="15" spans="2:30" ht="12.75" customHeight="1">
      <c r="B15" s="44" t="s">
        <v>216</v>
      </c>
      <c r="C15" s="195">
        <v>0.73</v>
      </c>
      <c r="D15" s="195">
        <v>0.3</v>
      </c>
      <c r="E15" s="196">
        <v>0.14</v>
      </c>
      <c r="F15" s="196">
        <v>0.13</v>
      </c>
      <c r="G15" s="196">
        <v>0.16</v>
      </c>
      <c r="H15" s="195">
        <v>0.37</v>
      </c>
      <c r="I15" s="195">
        <v>0.18</v>
      </c>
      <c r="J15" s="196">
        <v>0.19</v>
      </c>
      <c r="K15" s="196">
        <v>0</v>
      </c>
      <c r="L15" s="196">
        <v>0</v>
      </c>
      <c r="M15" s="76">
        <v>0</v>
      </c>
      <c r="N15" s="76">
        <v>0</v>
      </c>
      <c r="O15" s="76">
        <v>0</v>
      </c>
      <c r="P15" s="76">
        <v>0</v>
      </c>
      <c r="Q15" s="76">
        <v>0</v>
      </c>
      <c r="R15" s="76">
        <v>0</v>
      </c>
      <c r="S15" s="76">
        <v>0</v>
      </c>
      <c r="T15" s="76">
        <v>0</v>
      </c>
      <c r="U15" s="76">
        <v>0</v>
      </c>
      <c r="V15" s="76">
        <v>0</v>
      </c>
      <c r="W15" s="76">
        <v>0.084</v>
      </c>
      <c r="X15" s="76">
        <v>0.0839</v>
      </c>
      <c r="Y15" s="76">
        <v>0.0001</v>
      </c>
      <c r="Z15" s="76">
        <v>0</v>
      </c>
      <c r="AA15" s="76">
        <v>0</v>
      </c>
      <c r="AC15" s="3"/>
      <c r="AD15" s="3"/>
    </row>
    <row r="16" spans="2:30" ht="12.75" customHeight="1">
      <c r="B16" s="22"/>
      <c r="S16" s="3"/>
      <c r="T16" s="3"/>
      <c r="U16" s="3"/>
      <c r="V16" s="3"/>
      <c r="W16" s="3"/>
      <c r="X16" s="3"/>
      <c r="Y16" s="3"/>
      <c r="Z16" s="3"/>
      <c r="AA16" s="3"/>
      <c r="AB16" s="3"/>
      <c r="AC16" s="3"/>
      <c r="AD16" s="3"/>
    </row>
    <row r="17" ht="12.75" customHeight="1">
      <c r="B17" s="63" t="s">
        <v>314</v>
      </c>
    </row>
    <row r="18" ht="12.75">
      <c r="B18" s="63" t="s">
        <v>302</v>
      </c>
    </row>
    <row r="19" ht="12.75">
      <c r="B19" s="192" t="s">
        <v>311</v>
      </c>
    </row>
    <row r="20" ht="12" customHeight="1"/>
    <row r="21" ht="15.75" customHeight="1"/>
    <row r="22" ht="15.75" customHeight="1"/>
    <row r="23" ht="15.75" customHeight="1"/>
    <row r="24" spans="2:36" s="2" customFormat="1" ht="15.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2:36" s="2" customFormat="1" ht="15.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s="2" customFormat="1" ht="15.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2:36" s="2" customFormat="1"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s="2" customFormat="1" ht="15.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2:36" s="2" customFormat="1" ht="15.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2:36" s="2" customFormat="1" ht="15.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2:36" s="2" customFormat="1" ht="15.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2:36" s="2" customFormat="1" ht="15.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2:36" s="2" customFormat="1" ht="15.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2:36" s="2" customFormat="1" ht="15.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2:36" s="2" customFormat="1" ht="15.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45" ht="12.75" customHeight="1"/>
    <row r="46"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B2:AN75"/>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92.7109375" style="1" customWidth="1"/>
    <col min="3" max="6" width="20.7109375" style="1" customWidth="1"/>
    <col min="7" max="10" width="20.7109375" style="2" customWidth="1"/>
    <col min="11" max="11" width="5.7109375" style="1" customWidth="1"/>
    <col min="12" max="31" width="17.7109375" style="1" customWidth="1"/>
    <col min="32" max="36" width="17.7109375" style="1" hidden="1" customWidth="1"/>
    <col min="37" max="16384" width="9.140625" style="1" customWidth="1"/>
  </cols>
  <sheetData>
    <row r="2" spans="2:21" ht="15.75" customHeight="1">
      <c r="B2" s="39"/>
      <c r="C2" s="39"/>
      <c r="D2" s="39"/>
      <c r="E2" s="39"/>
      <c r="F2" s="39"/>
      <c r="G2" s="40"/>
      <c r="H2" s="40"/>
      <c r="I2" s="40"/>
      <c r="J2" s="40"/>
      <c r="K2" s="6"/>
      <c r="L2" s="121"/>
      <c r="M2" s="121"/>
      <c r="N2" s="121"/>
      <c r="O2" s="121"/>
      <c r="P2" s="39"/>
      <c r="Q2" s="40"/>
      <c r="R2" s="40"/>
      <c r="S2" s="40"/>
      <c r="T2" s="40"/>
      <c r="U2" s="40"/>
    </row>
    <row r="3" spans="2:6" ht="12.75">
      <c r="B3" s="2"/>
      <c r="C3" s="2"/>
      <c r="D3" s="2"/>
      <c r="E3" s="2"/>
      <c r="F3" s="49"/>
    </row>
    <row r="4" spans="2:27" ht="75.75" customHeight="1">
      <c r="B4" s="79" t="s">
        <v>42</v>
      </c>
      <c r="C4" s="80">
        <v>2017</v>
      </c>
      <c r="D4" s="92" t="s">
        <v>303</v>
      </c>
      <c r="E4" s="80" t="s">
        <v>283</v>
      </c>
      <c r="F4" s="92" t="s">
        <v>292</v>
      </c>
      <c r="G4" s="81" t="s">
        <v>304</v>
      </c>
      <c r="H4" s="81" t="s">
        <v>305</v>
      </c>
      <c r="I4" s="81" t="s">
        <v>287</v>
      </c>
      <c r="J4" s="81" t="s">
        <v>288</v>
      </c>
      <c r="K4" s="82"/>
      <c r="L4" s="80" t="s">
        <v>282</v>
      </c>
      <c r="M4" s="80" t="s">
        <v>283</v>
      </c>
      <c r="N4" s="82" t="s">
        <v>273</v>
      </c>
      <c r="O4" s="82" t="s">
        <v>265</v>
      </c>
      <c r="P4" s="82" t="s">
        <v>262</v>
      </c>
      <c r="Q4" s="80" t="s">
        <v>33</v>
      </c>
      <c r="R4" s="80" t="s">
        <v>32</v>
      </c>
      <c r="S4" s="82" t="s">
        <v>31</v>
      </c>
      <c r="T4" s="82" t="s">
        <v>28</v>
      </c>
      <c r="U4" s="82" t="s">
        <v>27</v>
      </c>
      <c r="V4" s="3"/>
      <c r="W4" s="3"/>
      <c r="X4" s="3"/>
      <c r="Y4" s="3"/>
      <c r="Z4" s="3"/>
      <c r="AA4" s="3"/>
    </row>
    <row r="5" spans="2:27" ht="12" customHeight="1">
      <c r="B5" s="131"/>
      <c r="C5" s="132" t="s">
        <v>61</v>
      </c>
      <c r="D5" s="132" t="s">
        <v>61</v>
      </c>
      <c r="E5" s="132" t="s">
        <v>61</v>
      </c>
      <c r="F5" s="132" t="s">
        <v>61</v>
      </c>
      <c r="G5" s="133" t="s">
        <v>177</v>
      </c>
      <c r="H5" s="133" t="s">
        <v>61</v>
      </c>
      <c r="I5" s="133" t="s">
        <v>177</v>
      </c>
      <c r="J5" s="133" t="s">
        <v>61</v>
      </c>
      <c r="K5" s="50"/>
      <c r="L5" s="132" t="s">
        <v>61</v>
      </c>
      <c r="M5" s="132" t="s">
        <v>61</v>
      </c>
      <c r="N5" s="133" t="s">
        <v>61</v>
      </c>
      <c r="O5" s="133" t="s">
        <v>61</v>
      </c>
      <c r="P5" s="133" t="s">
        <v>61</v>
      </c>
      <c r="Q5" s="132" t="s">
        <v>61</v>
      </c>
      <c r="R5" s="132" t="s">
        <v>61</v>
      </c>
      <c r="S5" s="133" t="s">
        <v>61</v>
      </c>
      <c r="T5" s="133" t="s">
        <v>61</v>
      </c>
      <c r="U5" s="133" t="s">
        <v>61</v>
      </c>
      <c r="V5" s="3"/>
      <c r="W5" s="3"/>
      <c r="X5" s="3"/>
      <c r="Y5" s="3"/>
      <c r="Z5" s="3"/>
      <c r="AA5" s="3"/>
    </row>
    <row r="6" spans="2:27" ht="12" customHeight="1" thickBot="1">
      <c r="B6" s="135"/>
      <c r="C6" s="136"/>
      <c r="D6" s="134"/>
      <c r="E6" s="136"/>
      <c r="F6" s="134"/>
      <c r="G6" s="137"/>
      <c r="H6" s="137"/>
      <c r="I6" s="137"/>
      <c r="J6" s="137"/>
      <c r="K6" s="137"/>
      <c r="L6" s="136"/>
      <c r="M6" s="136"/>
      <c r="N6" s="138"/>
      <c r="O6" s="138"/>
      <c r="P6" s="138"/>
      <c r="Q6" s="134"/>
      <c r="R6" s="134"/>
      <c r="S6" s="138"/>
      <c r="T6" s="138"/>
      <c r="U6" s="138"/>
      <c r="V6" s="3"/>
      <c r="W6" s="3"/>
      <c r="X6" s="3"/>
      <c r="Y6" s="3"/>
      <c r="Z6" s="3"/>
      <c r="AA6" s="3"/>
    </row>
    <row r="7" spans="2:21" ht="12.75" customHeight="1">
      <c r="B7" s="44" t="s">
        <v>43</v>
      </c>
      <c r="C7" s="47">
        <v>28613</v>
      </c>
      <c r="D7" s="47">
        <v>26429</v>
      </c>
      <c r="E7" s="47">
        <v>8788</v>
      </c>
      <c r="F7" s="47">
        <v>7924</v>
      </c>
      <c r="G7" s="150">
        <f>(C7-D7)/D7</f>
        <v>0.08263649778652238</v>
      </c>
      <c r="H7" s="51">
        <f>C7-D7</f>
        <v>2184</v>
      </c>
      <c r="I7" s="150">
        <f>(E7-F7)/F7</f>
        <v>0.10903584048460374</v>
      </c>
      <c r="J7" s="51">
        <f>E7-F7</f>
        <v>864</v>
      </c>
      <c r="K7" s="51"/>
      <c r="L7" s="47">
        <v>28613</v>
      </c>
      <c r="M7" s="47">
        <v>8788</v>
      </c>
      <c r="N7" s="51">
        <v>4776</v>
      </c>
      <c r="O7" s="51">
        <v>5581</v>
      </c>
      <c r="P7" s="51">
        <v>9468</v>
      </c>
      <c r="Q7" s="47">
        <v>26429</v>
      </c>
      <c r="R7" s="47">
        <v>7924</v>
      </c>
      <c r="S7" s="51">
        <v>4367</v>
      </c>
      <c r="T7" s="51">
        <v>4920</v>
      </c>
      <c r="U7" s="51">
        <v>9218</v>
      </c>
    </row>
    <row r="8" spans="2:21" ht="12.75" customHeight="1">
      <c r="B8" s="44" t="s">
        <v>44</v>
      </c>
      <c r="C8" s="47">
        <v>7244</v>
      </c>
      <c r="D8" s="47">
        <v>6767</v>
      </c>
      <c r="E8" s="47">
        <v>2177</v>
      </c>
      <c r="F8" s="47">
        <v>2222</v>
      </c>
      <c r="G8" s="53">
        <f aca="true" t="shared" si="0" ref="G8:G26">(C8-D8)/D8</f>
        <v>0.07048913846608541</v>
      </c>
      <c r="H8" s="51">
        <f aca="true" t="shared" si="1" ref="H8:H26">C8-D8</f>
        <v>477</v>
      </c>
      <c r="I8" s="53">
        <f aca="true" t="shared" si="2" ref="I8:I26">(E8-F8)/F8</f>
        <v>-0.02025202520252025</v>
      </c>
      <c r="J8" s="51">
        <f aca="true" t="shared" si="3" ref="J8:J26">E8-F8</f>
        <v>-45</v>
      </c>
      <c r="K8" s="51"/>
      <c r="L8" s="47">
        <v>7244</v>
      </c>
      <c r="M8" s="47">
        <v>2177</v>
      </c>
      <c r="N8" s="51">
        <v>1299</v>
      </c>
      <c r="O8" s="51">
        <v>1584</v>
      </c>
      <c r="P8" s="51">
        <v>2184</v>
      </c>
      <c r="Q8" s="47">
        <v>6767</v>
      </c>
      <c r="R8" s="47">
        <v>2222</v>
      </c>
      <c r="S8" s="51">
        <v>1334</v>
      </c>
      <c r="T8" s="51">
        <v>1449</v>
      </c>
      <c r="U8" s="51">
        <v>1762</v>
      </c>
    </row>
    <row r="9" spans="2:40" ht="13.5" customHeight="1" thickBot="1">
      <c r="B9" s="83" t="s">
        <v>45</v>
      </c>
      <c r="C9" s="84">
        <v>35857</v>
      </c>
      <c r="D9" s="84">
        <v>33196</v>
      </c>
      <c r="E9" s="84">
        <v>10965</v>
      </c>
      <c r="F9" s="84">
        <v>10146</v>
      </c>
      <c r="G9" s="85">
        <f t="shared" si="0"/>
        <v>0.08016026027232197</v>
      </c>
      <c r="H9" s="86">
        <f t="shared" si="1"/>
        <v>2661</v>
      </c>
      <c r="I9" s="85">
        <f t="shared" si="2"/>
        <v>0.08072146658781786</v>
      </c>
      <c r="J9" s="86">
        <f t="shared" si="3"/>
        <v>819</v>
      </c>
      <c r="K9" s="90"/>
      <c r="L9" s="84">
        <v>35857</v>
      </c>
      <c r="M9" s="84">
        <v>10965</v>
      </c>
      <c r="N9" s="86">
        <v>6075</v>
      </c>
      <c r="O9" s="86">
        <v>7165</v>
      </c>
      <c r="P9" s="86">
        <v>11652</v>
      </c>
      <c r="Q9" s="84">
        <v>33196</v>
      </c>
      <c r="R9" s="84">
        <v>10146</v>
      </c>
      <c r="S9" s="86">
        <v>5701</v>
      </c>
      <c r="T9" s="86">
        <v>6369</v>
      </c>
      <c r="U9" s="86">
        <v>10980</v>
      </c>
      <c r="V9" s="3"/>
      <c r="W9" s="3"/>
      <c r="X9" s="3"/>
      <c r="Y9" s="3"/>
      <c r="Z9" s="3"/>
      <c r="AA9" s="3"/>
      <c r="AN9" s="3"/>
    </row>
    <row r="10" spans="2:40" ht="12.75" customHeight="1">
      <c r="B10" s="44" t="s">
        <v>46</v>
      </c>
      <c r="C10" s="47">
        <v>-20127</v>
      </c>
      <c r="D10" s="47">
        <v>-18320</v>
      </c>
      <c r="E10" s="47">
        <v>-6512</v>
      </c>
      <c r="F10" s="47">
        <v>-5447</v>
      </c>
      <c r="G10" s="53">
        <f t="shared" si="0"/>
        <v>0.0986353711790393</v>
      </c>
      <c r="H10" s="51">
        <f t="shared" si="1"/>
        <v>-1807</v>
      </c>
      <c r="I10" s="53">
        <f t="shared" si="2"/>
        <v>0.19552046998347714</v>
      </c>
      <c r="J10" s="51">
        <f t="shared" si="3"/>
        <v>-1065</v>
      </c>
      <c r="K10" s="51"/>
      <c r="L10" s="47">
        <v>-20127</v>
      </c>
      <c r="M10" s="47">
        <v>-6512</v>
      </c>
      <c r="N10" s="51">
        <v>-3073</v>
      </c>
      <c r="O10" s="51">
        <v>-3793</v>
      </c>
      <c r="P10" s="51">
        <v>-6749</v>
      </c>
      <c r="Q10" s="47">
        <v>-18320</v>
      </c>
      <c r="R10" s="47">
        <v>-5447</v>
      </c>
      <c r="S10" s="51">
        <v>-2754</v>
      </c>
      <c r="T10" s="51">
        <v>-3126</v>
      </c>
      <c r="U10" s="51">
        <v>-6993</v>
      </c>
      <c r="AN10" s="3"/>
    </row>
    <row r="11" spans="2:40" ht="12.75" customHeight="1">
      <c r="B11" s="44" t="s">
        <v>47</v>
      </c>
      <c r="C11" s="47">
        <v>-2586</v>
      </c>
      <c r="D11" s="47">
        <v>-2427</v>
      </c>
      <c r="E11" s="47">
        <v>-882</v>
      </c>
      <c r="F11" s="47">
        <v>-763</v>
      </c>
      <c r="G11" s="53">
        <f t="shared" si="0"/>
        <v>0.06551297898640297</v>
      </c>
      <c r="H11" s="51">
        <f t="shared" si="1"/>
        <v>-159</v>
      </c>
      <c r="I11" s="53">
        <f t="shared" si="2"/>
        <v>0.1559633027522936</v>
      </c>
      <c r="J11" s="51">
        <f t="shared" si="3"/>
        <v>-119</v>
      </c>
      <c r="K11" s="51"/>
      <c r="L11" s="47">
        <v>-2586</v>
      </c>
      <c r="M11" s="47">
        <v>-882</v>
      </c>
      <c r="N11" s="51">
        <v>-527</v>
      </c>
      <c r="O11" s="51">
        <v>-534</v>
      </c>
      <c r="P11" s="51">
        <v>-643</v>
      </c>
      <c r="Q11" s="47">
        <v>-2427</v>
      </c>
      <c r="R11" s="47">
        <v>-763</v>
      </c>
      <c r="S11" s="51">
        <v>-527</v>
      </c>
      <c r="T11" s="51">
        <v>-494</v>
      </c>
      <c r="U11" s="51">
        <v>-643</v>
      </c>
      <c r="AN11" s="3"/>
    </row>
    <row r="12" spans="2:40" ht="12.75" customHeight="1">
      <c r="B12" s="44" t="s">
        <v>48</v>
      </c>
      <c r="C12" s="47">
        <v>-2696</v>
      </c>
      <c r="D12" s="47">
        <v>-2573</v>
      </c>
      <c r="E12" s="47">
        <v>-794</v>
      </c>
      <c r="F12" s="47">
        <v>-778</v>
      </c>
      <c r="G12" s="53">
        <f t="shared" si="0"/>
        <v>0.047804119704624955</v>
      </c>
      <c r="H12" s="51">
        <f t="shared" si="1"/>
        <v>-123</v>
      </c>
      <c r="I12" s="53">
        <f t="shared" si="2"/>
        <v>0.02056555269922879</v>
      </c>
      <c r="J12" s="51">
        <f t="shared" si="3"/>
        <v>-16</v>
      </c>
      <c r="K12" s="51"/>
      <c r="L12" s="47">
        <v>-2696</v>
      </c>
      <c r="M12" s="47">
        <v>-794</v>
      </c>
      <c r="N12" s="51">
        <v>-590</v>
      </c>
      <c r="O12" s="51">
        <v>-672</v>
      </c>
      <c r="P12" s="51">
        <v>-640</v>
      </c>
      <c r="Q12" s="47">
        <v>-2573</v>
      </c>
      <c r="R12" s="47">
        <v>-778</v>
      </c>
      <c r="S12" s="51">
        <v>-611</v>
      </c>
      <c r="T12" s="51">
        <v>-639</v>
      </c>
      <c r="U12" s="51">
        <v>-545</v>
      </c>
      <c r="AB12" s="4"/>
      <c r="AC12" s="4"/>
      <c r="AD12" s="4"/>
      <c r="AE12" s="4"/>
      <c r="AF12" s="20"/>
      <c r="AG12" s="4"/>
      <c r="AH12" s="4"/>
      <c r="AI12" s="4"/>
      <c r="AJ12" s="4"/>
      <c r="AK12" s="21"/>
      <c r="AL12" s="3"/>
      <c r="AM12" s="3"/>
      <c r="AN12" s="3"/>
    </row>
    <row r="13" spans="2:40" ht="12.75" customHeight="1">
      <c r="B13" s="44" t="s">
        <v>49</v>
      </c>
      <c r="C13" s="47">
        <v>-1144</v>
      </c>
      <c r="D13" s="47">
        <v>-1106</v>
      </c>
      <c r="E13" s="47">
        <v>-304</v>
      </c>
      <c r="F13" s="47">
        <v>-332</v>
      </c>
      <c r="G13" s="53">
        <f t="shared" si="0"/>
        <v>0.034358047016274866</v>
      </c>
      <c r="H13" s="51">
        <f t="shared" si="1"/>
        <v>-38</v>
      </c>
      <c r="I13" s="53">
        <f t="shared" si="2"/>
        <v>-0.08433734939759036</v>
      </c>
      <c r="J13" s="51">
        <f t="shared" si="3"/>
        <v>28</v>
      </c>
      <c r="K13" s="51"/>
      <c r="L13" s="47">
        <v>-1144</v>
      </c>
      <c r="M13" s="47">
        <v>-304</v>
      </c>
      <c r="N13" s="51">
        <v>-283</v>
      </c>
      <c r="O13" s="51">
        <v>-263</v>
      </c>
      <c r="P13" s="51">
        <v>-294</v>
      </c>
      <c r="Q13" s="47">
        <v>-1106</v>
      </c>
      <c r="R13" s="47">
        <v>-332</v>
      </c>
      <c r="S13" s="51">
        <v>-264</v>
      </c>
      <c r="T13" s="51">
        <v>-271</v>
      </c>
      <c r="U13" s="51">
        <v>-239</v>
      </c>
      <c r="V13" s="3"/>
      <c r="W13" s="3"/>
      <c r="X13" s="3"/>
      <c r="Y13" s="3"/>
      <c r="Z13" s="3"/>
      <c r="AA13" s="3"/>
      <c r="AM13" s="3"/>
      <c r="AN13" s="3"/>
    </row>
    <row r="14" spans="2:40" ht="12.75" customHeight="1">
      <c r="B14" s="44" t="s">
        <v>50</v>
      </c>
      <c r="C14" s="47">
        <v>-1749</v>
      </c>
      <c r="D14" s="47">
        <v>-1412</v>
      </c>
      <c r="E14" s="47">
        <v>-551</v>
      </c>
      <c r="F14" s="47">
        <v>-488</v>
      </c>
      <c r="G14" s="53">
        <f t="shared" si="0"/>
        <v>0.2386685552407932</v>
      </c>
      <c r="H14" s="51">
        <f t="shared" si="1"/>
        <v>-337</v>
      </c>
      <c r="I14" s="53">
        <f t="shared" si="2"/>
        <v>0.1290983606557377</v>
      </c>
      <c r="J14" s="51">
        <f t="shared" si="3"/>
        <v>-63</v>
      </c>
      <c r="K14" s="51"/>
      <c r="L14" s="47">
        <v>-1749</v>
      </c>
      <c r="M14" s="47">
        <v>-551</v>
      </c>
      <c r="N14" s="51">
        <v>-426</v>
      </c>
      <c r="O14" s="51">
        <v>-411</v>
      </c>
      <c r="P14" s="51">
        <v>-361</v>
      </c>
      <c r="Q14" s="47">
        <v>-1412</v>
      </c>
      <c r="R14" s="47">
        <v>-488</v>
      </c>
      <c r="S14" s="51">
        <v>-375</v>
      </c>
      <c r="T14" s="51">
        <v>-313</v>
      </c>
      <c r="U14" s="51">
        <v>-236</v>
      </c>
      <c r="AM14" s="3"/>
      <c r="AN14" s="3"/>
    </row>
    <row r="15" spans="2:40" ht="12.75" customHeight="1">
      <c r="B15" s="44" t="s">
        <v>51</v>
      </c>
      <c r="C15" s="47">
        <v>-793</v>
      </c>
      <c r="D15" s="47">
        <v>-765</v>
      </c>
      <c r="E15" s="47">
        <v>-123</v>
      </c>
      <c r="F15" s="47">
        <v>-132</v>
      </c>
      <c r="G15" s="53">
        <f t="shared" si="0"/>
        <v>0.036601307189542485</v>
      </c>
      <c r="H15" s="51">
        <f t="shared" si="1"/>
        <v>-28</v>
      </c>
      <c r="I15" s="53">
        <f t="shared" si="2"/>
        <v>-0.06818181818181818</v>
      </c>
      <c r="J15" s="51">
        <f t="shared" si="3"/>
        <v>9</v>
      </c>
      <c r="K15" s="51"/>
      <c r="L15" s="47">
        <v>-793</v>
      </c>
      <c r="M15" s="47">
        <v>-123</v>
      </c>
      <c r="N15" s="51">
        <v>-103</v>
      </c>
      <c r="O15" s="51">
        <v>-43</v>
      </c>
      <c r="P15" s="51">
        <v>-524</v>
      </c>
      <c r="Q15" s="47">
        <v>-765</v>
      </c>
      <c r="R15" s="47">
        <v>-132</v>
      </c>
      <c r="S15" s="51">
        <v>-128</v>
      </c>
      <c r="T15" s="51">
        <v>-56</v>
      </c>
      <c r="U15" s="51">
        <v>-448</v>
      </c>
      <c r="AM15" s="3"/>
      <c r="AN15" s="3"/>
    </row>
    <row r="16" spans="2:40" ht="12.75" customHeight="1">
      <c r="B16" s="44" t="s">
        <v>52</v>
      </c>
      <c r="C16" s="47">
        <v>-342</v>
      </c>
      <c r="D16" s="47">
        <v>-332</v>
      </c>
      <c r="E16" s="47">
        <v>-64</v>
      </c>
      <c r="F16" s="47">
        <v>-484</v>
      </c>
      <c r="G16" s="53">
        <f t="shared" si="0"/>
        <v>0.030120481927710843</v>
      </c>
      <c r="H16" s="51">
        <f t="shared" si="1"/>
        <v>-10</v>
      </c>
      <c r="I16" s="53">
        <f t="shared" si="2"/>
        <v>-0.8677685950413223</v>
      </c>
      <c r="J16" s="51">
        <f t="shared" si="3"/>
        <v>420</v>
      </c>
      <c r="K16" s="51"/>
      <c r="L16" s="47">
        <v>-342</v>
      </c>
      <c r="M16" s="47">
        <v>-64</v>
      </c>
      <c r="N16" s="51">
        <v>-200</v>
      </c>
      <c r="O16" s="51">
        <v>-245</v>
      </c>
      <c r="P16" s="51">
        <v>167</v>
      </c>
      <c r="Q16" s="47">
        <v>-332</v>
      </c>
      <c r="R16" s="47">
        <v>-484</v>
      </c>
      <c r="S16" s="51">
        <v>-68</v>
      </c>
      <c r="T16" s="51">
        <v>-132</v>
      </c>
      <c r="U16" s="51">
        <v>351</v>
      </c>
      <c r="AM16" s="3"/>
      <c r="AN16" s="3"/>
    </row>
    <row r="17" spans="2:40" ht="12.75" customHeight="1">
      <c r="B17" s="44" t="s">
        <v>53</v>
      </c>
      <c r="C17" s="47">
        <v>992</v>
      </c>
      <c r="D17" s="47">
        <v>868</v>
      </c>
      <c r="E17" s="47">
        <v>385</v>
      </c>
      <c r="F17" s="47">
        <v>342</v>
      </c>
      <c r="G17" s="53">
        <f t="shared" si="0"/>
        <v>0.14285714285714285</v>
      </c>
      <c r="H17" s="51">
        <f t="shared" si="1"/>
        <v>124</v>
      </c>
      <c r="I17" s="53">
        <f t="shared" si="2"/>
        <v>0.12573099415204678</v>
      </c>
      <c r="J17" s="51">
        <f t="shared" si="3"/>
        <v>43</v>
      </c>
      <c r="K17" s="51"/>
      <c r="L17" s="47">
        <v>992</v>
      </c>
      <c r="M17" s="47">
        <v>385</v>
      </c>
      <c r="N17" s="51">
        <v>219</v>
      </c>
      <c r="O17" s="51">
        <v>229</v>
      </c>
      <c r="P17" s="51">
        <v>159</v>
      </c>
      <c r="Q17" s="47">
        <v>868</v>
      </c>
      <c r="R17" s="47">
        <v>342</v>
      </c>
      <c r="S17" s="51">
        <v>202</v>
      </c>
      <c r="T17" s="51">
        <v>161</v>
      </c>
      <c r="U17" s="51">
        <v>163</v>
      </c>
      <c r="V17" s="3"/>
      <c r="W17" s="3"/>
      <c r="X17" s="3"/>
      <c r="Y17" s="3"/>
      <c r="Z17" s="3"/>
      <c r="AA17" s="3"/>
      <c r="AM17" s="3"/>
      <c r="AN17" s="3"/>
    </row>
    <row r="18" spans="2:40" ht="12.75" customHeight="1">
      <c r="B18" s="45" t="s">
        <v>54</v>
      </c>
      <c r="C18" s="47">
        <v>-833</v>
      </c>
      <c r="D18" s="47">
        <v>-1155</v>
      </c>
      <c r="E18" s="47">
        <v>-797</v>
      </c>
      <c r="F18" s="47">
        <v>-359</v>
      </c>
      <c r="G18" s="53">
        <f t="shared" si="0"/>
        <v>-0.2787878787878788</v>
      </c>
      <c r="H18" s="51">
        <f t="shared" si="1"/>
        <v>322</v>
      </c>
      <c r="I18" s="53">
        <f t="shared" si="2"/>
        <v>1.2200557103064067</v>
      </c>
      <c r="J18" s="51">
        <f t="shared" si="3"/>
        <v>-438</v>
      </c>
      <c r="K18" s="51"/>
      <c r="L18" s="47">
        <v>-833</v>
      </c>
      <c r="M18" s="47">
        <v>-797</v>
      </c>
      <c r="N18" s="51">
        <v>-13</v>
      </c>
      <c r="O18" s="51">
        <v>-25</v>
      </c>
      <c r="P18" s="51">
        <v>2</v>
      </c>
      <c r="Q18" s="47">
        <v>-1155</v>
      </c>
      <c r="R18" s="47">
        <v>-359</v>
      </c>
      <c r="S18" s="51">
        <v>-38</v>
      </c>
      <c r="T18" s="51">
        <v>-762</v>
      </c>
      <c r="U18" s="51">
        <v>3</v>
      </c>
      <c r="AM18" s="3"/>
      <c r="AN18" s="3"/>
    </row>
    <row r="19" spans="2:40" ht="13.5" customHeight="1" thickBot="1">
      <c r="B19" s="83" t="s">
        <v>268</v>
      </c>
      <c r="C19" s="84">
        <v>6579</v>
      </c>
      <c r="D19" s="84">
        <v>5974</v>
      </c>
      <c r="E19" s="84">
        <v>1323</v>
      </c>
      <c r="F19" s="84">
        <v>1705</v>
      </c>
      <c r="G19" s="85">
        <f t="shared" si="0"/>
        <v>0.10127217944425845</v>
      </c>
      <c r="H19" s="86">
        <f t="shared" si="1"/>
        <v>605</v>
      </c>
      <c r="I19" s="85">
        <f t="shared" si="2"/>
        <v>-0.22404692082111438</v>
      </c>
      <c r="J19" s="86">
        <f t="shared" si="3"/>
        <v>-382</v>
      </c>
      <c r="K19" s="90"/>
      <c r="L19" s="84">
        <v>6579</v>
      </c>
      <c r="M19" s="84">
        <v>1323</v>
      </c>
      <c r="N19" s="86">
        <v>1079</v>
      </c>
      <c r="O19" s="86">
        <v>1408</v>
      </c>
      <c r="P19" s="86">
        <v>2769</v>
      </c>
      <c r="Q19" s="84">
        <v>5974</v>
      </c>
      <c r="R19" s="84">
        <v>1705</v>
      </c>
      <c r="S19" s="86">
        <v>1138</v>
      </c>
      <c r="T19" s="86">
        <v>737</v>
      </c>
      <c r="U19" s="86">
        <v>2393</v>
      </c>
      <c r="V19" s="3"/>
      <c r="W19" s="3"/>
      <c r="X19" s="3"/>
      <c r="Y19" s="3"/>
      <c r="Z19" s="3"/>
      <c r="AA19" s="3"/>
      <c r="AM19" s="3"/>
      <c r="AN19" s="3"/>
    </row>
    <row r="20" spans="2:40" ht="12.75" customHeight="1">
      <c r="B20" s="42" t="s">
        <v>267</v>
      </c>
      <c r="C20" s="47">
        <v>-2669</v>
      </c>
      <c r="D20" s="47">
        <v>-2614</v>
      </c>
      <c r="E20" s="47">
        <v>-673</v>
      </c>
      <c r="F20" s="47">
        <v>-658</v>
      </c>
      <c r="G20" s="53">
        <f t="shared" si="0"/>
        <v>0.021040550879877582</v>
      </c>
      <c r="H20" s="51">
        <f t="shared" si="1"/>
        <v>-55</v>
      </c>
      <c r="I20" s="53">
        <f t="shared" si="2"/>
        <v>0.022796352583586626</v>
      </c>
      <c r="J20" s="51">
        <f t="shared" si="3"/>
        <v>-15</v>
      </c>
      <c r="K20" s="51"/>
      <c r="L20" s="47">
        <v>-2669</v>
      </c>
      <c r="M20" s="47">
        <v>-673</v>
      </c>
      <c r="N20" s="51">
        <v>-661</v>
      </c>
      <c r="O20" s="51">
        <v>-640</v>
      </c>
      <c r="P20" s="51">
        <v>-695</v>
      </c>
      <c r="Q20" s="47">
        <v>-2614</v>
      </c>
      <c r="R20" s="47">
        <v>-658</v>
      </c>
      <c r="S20" s="51">
        <v>-619</v>
      </c>
      <c r="T20" s="51">
        <v>-665</v>
      </c>
      <c r="U20" s="51">
        <v>-672</v>
      </c>
      <c r="AM20" s="3"/>
      <c r="AN20" s="3"/>
    </row>
    <row r="21" spans="2:40" ht="13.5" customHeight="1" thickBot="1">
      <c r="B21" s="83" t="s">
        <v>55</v>
      </c>
      <c r="C21" s="84">
        <v>3910</v>
      </c>
      <c r="D21" s="84">
        <v>3360</v>
      </c>
      <c r="E21" s="84">
        <v>650</v>
      </c>
      <c r="F21" s="84">
        <v>1047</v>
      </c>
      <c r="G21" s="85">
        <f t="shared" si="0"/>
        <v>0.1636904761904762</v>
      </c>
      <c r="H21" s="86">
        <f t="shared" si="1"/>
        <v>550</v>
      </c>
      <c r="I21" s="85">
        <f t="shared" si="2"/>
        <v>-0.37917860553963706</v>
      </c>
      <c r="J21" s="86">
        <f t="shared" si="3"/>
        <v>-397</v>
      </c>
      <c r="K21" s="90"/>
      <c r="L21" s="84">
        <v>3910</v>
      </c>
      <c r="M21" s="84">
        <v>650</v>
      </c>
      <c r="N21" s="86">
        <v>418</v>
      </c>
      <c r="O21" s="86">
        <v>768</v>
      </c>
      <c r="P21" s="86">
        <v>2074</v>
      </c>
      <c r="Q21" s="84">
        <v>3360</v>
      </c>
      <c r="R21" s="84">
        <v>1047</v>
      </c>
      <c r="S21" s="86">
        <v>519</v>
      </c>
      <c r="T21" s="86">
        <v>72</v>
      </c>
      <c r="U21" s="86">
        <v>1721</v>
      </c>
      <c r="V21" s="3"/>
      <c r="W21" s="3"/>
      <c r="X21" s="3"/>
      <c r="Y21" s="3"/>
      <c r="Z21" s="3"/>
      <c r="AA21" s="3"/>
      <c r="AM21" s="3"/>
      <c r="AN21" s="3"/>
    </row>
    <row r="22" spans="2:40" ht="12.75" customHeight="1">
      <c r="B22" s="46" t="s">
        <v>56</v>
      </c>
      <c r="C22" s="47">
        <v>-16</v>
      </c>
      <c r="D22" s="47">
        <v>-76</v>
      </c>
      <c r="E22" s="47">
        <v>-47</v>
      </c>
      <c r="F22" s="47">
        <v>-63</v>
      </c>
      <c r="G22" s="53">
        <f t="shared" si="0"/>
        <v>-0.7894736842105263</v>
      </c>
      <c r="H22" s="51">
        <f t="shared" si="1"/>
        <v>60</v>
      </c>
      <c r="I22" s="53">
        <f t="shared" si="2"/>
        <v>-0.25396825396825395</v>
      </c>
      <c r="J22" s="51">
        <f t="shared" si="3"/>
        <v>16</v>
      </c>
      <c r="K22" s="51"/>
      <c r="L22" s="47">
        <v>-16</v>
      </c>
      <c r="M22" s="47">
        <v>-47</v>
      </c>
      <c r="N22" s="51">
        <v>22</v>
      </c>
      <c r="O22" s="51">
        <v>-10</v>
      </c>
      <c r="P22" s="51">
        <v>19</v>
      </c>
      <c r="Q22" s="47">
        <v>-76</v>
      </c>
      <c r="R22" s="47">
        <v>-63</v>
      </c>
      <c r="S22" s="51">
        <v>7</v>
      </c>
      <c r="T22" s="51">
        <v>-67</v>
      </c>
      <c r="U22" s="51">
        <v>48</v>
      </c>
      <c r="AM22" s="3"/>
      <c r="AN22" s="3"/>
    </row>
    <row r="23" spans="2:40" ht="12.75" customHeight="1">
      <c r="B23" s="45" t="s">
        <v>57</v>
      </c>
      <c r="C23" s="47">
        <v>28</v>
      </c>
      <c r="D23" s="47">
        <v>-74</v>
      </c>
      <c r="E23" s="47">
        <v>7</v>
      </c>
      <c r="F23" s="48">
        <v>-14</v>
      </c>
      <c r="G23" s="52">
        <f t="shared" si="0"/>
        <v>-1.3783783783783783</v>
      </c>
      <c r="H23" s="52">
        <f t="shared" si="1"/>
        <v>102</v>
      </c>
      <c r="I23" s="53">
        <f t="shared" si="2"/>
        <v>-1.5</v>
      </c>
      <c r="J23" s="52">
        <f t="shared" si="3"/>
        <v>21</v>
      </c>
      <c r="K23" s="51"/>
      <c r="L23" s="47">
        <v>28</v>
      </c>
      <c r="M23" s="47">
        <v>7</v>
      </c>
      <c r="N23" s="51">
        <v>13</v>
      </c>
      <c r="O23" s="51">
        <v>-4</v>
      </c>
      <c r="P23" s="51">
        <v>12</v>
      </c>
      <c r="Q23" s="47">
        <v>-74</v>
      </c>
      <c r="R23" s="47">
        <v>-14</v>
      </c>
      <c r="S23" s="51">
        <v>-19</v>
      </c>
      <c r="T23" s="51">
        <v>-41</v>
      </c>
      <c r="U23" s="51" t="s">
        <v>30</v>
      </c>
      <c r="V23" s="3"/>
      <c r="W23" s="3"/>
      <c r="X23" s="3"/>
      <c r="Y23" s="3"/>
      <c r="Z23" s="3"/>
      <c r="AA23" s="3"/>
      <c r="AM23" s="3"/>
      <c r="AN23" s="3"/>
    </row>
    <row r="24" spans="2:40" ht="13.5" customHeight="1" thickBot="1">
      <c r="B24" s="83" t="s">
        <v>58</v>
      </c>
      <c r="C24" s="84">
        <v>3922</v>
      </c>
      <c r="D24" s="84">
        <v>3210</v>
      </c>
      <c r="E24" s="84">
        <v>610</v>
      </c>
      <c r="F24" s="84">
        <v>970</v>
      </c>
      <c r="G24" s="85">
        <f t="shared" si="0"/>
        <v>0.22180685358255453</v>
      </c>
      <c r="H24" s="86">
        <f t="shared" si="1"/>
        <v>712</v>
      </c>
      <c r="I24" s="85">
        <f t="shared" si="2"/>
        <v>-0.3711340206185567</v>
      </c>
      <c r="J24" s="86">
        <f t="shared" si="3"/>
        <v>-360</v>
      </c>
      <c r="K24" s="90"/>
      <c r="L24" s="84">
        <v>3922</v>
      </c>
      <c r="M24" s="84">
        <v>610</v>
      </c>
      <c r="N24" s="86">
        <v>453</v>
      </c>
      <c r="O24" s="86">
        <v>754</v>
      </c>
      <c r="P24" s="86">
        <v>2105</v>
      </c>
      <c r="Q24" s="84">
        <v>3210</v>
      </c>
      <c r="R24" s="84">
        <v>970</v>
      </c>
      <c r="S24" s="86">
        <v>507</v>
      </c>
      <c r="T24" s="86">
        <v>-36</v>
      </c>
      <c r="U24" s="86">
        <v>1769</v>
      </c>
      <c r="AM24" s="3"/>
      <c r="AN24" s="3"/>
    </row>
    <row r="25" spans="2:40" ht="12.75" customHeight="1">
      <c r="B25" s="42" t="s">
        <v>59</v>
      </c>
      <c r="C25" s="47">
        <v>-1001</v>
      </c>
      <c r="D25" s="47">
        <v>-861</v>
      </c>
      <c r="E25" s="47">
        <v>-154</v>
      </c>
      <c r="F25" s="47">
        <v>-249</v>
      </c>
      <c r="G25" s="53">
        <f t="shared" si="0"/>
        <v>0.16260162601626016</v>
      </c>
      <c r="H25" s="51">
        <f t="shared" si="1"/>
        <v>-140</v>
      </c>
      <c r="I25" s="53">
        <f t="shared" si="2"/>
        <v>-0.3815261044176707</v>
      </c>
      <c r="J25" s="51">
        <f t="shared" si="3"/>
        <v>95</v>
      </c>
      <c r="K25" s="51"/>
      <c r="L25" s="47">
        <v>-1001</v>
      </c>
      <c r="M25" s="47">
        <v>-154</v>
      </c>
      <c r="N25" s="51">
        <v>-86</v>
      </c>
      <c r="O25" s="51">
        <v>-255</v>
      </c>
      <c r="P25" s="51">
        <v>-506</v>
      </c>
      <c r="Q25" s="47">
        <v>-861</v>
      </c>
      <c r="R25" s="47">
        <v>-249</v>
      </c>
      <c r="S25" s="51">
        <v>-150</v>
      </c>
      <c r="T25" s="51">
        <v>-79</v>
      </c>
      <c r="U25" s="51">
        <v>-383</v>
      </c>
      <c r="AM25" s="3"/>
      <c r="AN25" s="3"/>
    </row>
    <row r="26" spans="2:40" ht="13.5" customHeight="1" thickBot="1">
      <c r="B26" s="83" t="s">
        <v>60</v>
      </c>
      <c r="C26" s="84">
        <v>2921</v>
      </c>
      <c r="D26" s="84">
        <v>2349</v>
      </c>
      <c r="E26" s="84">
        <v>456</v>
      </c>
      <c r="F26" s="84">
        <v>721</v>
      </c>
      <c r="G26" s="85">
        <f t="shared" si="0"/>
        <v>0.24350787569178373</v>
      </c>
      <c r="H26" s="86">
        <f t="shared" si="1"/>
        <v>572</v>
      </c>
      <c r="I26" s="85">
        <f t="shared" si="2"/>
        <v>-0.36754507628294036</v>
      </c>
      <c r="J26" s="86">
        <f t="shared" si="3"/>
        <v>-265</v>
      </c>
      <c r="K26" s="90"/>
      <c r="L26" s="84">
        <v>2921</v>
      </c>
      <c r="M26" s="84">
        <v>456</v>
      </c>
      <c r="N26" s="86">
        <v>367</v>
      </c>
      <c r="O26" s="86">
        <v>499</v>
      </c>
      <c r="P26" s="86">
        <v>1599</v>
      </c>
      <c r="Q26" s="84">
        <v>2349</v>
      </c>
      <c r="R26" s="84">
        <v>721</v>
      </c>
      <c r="S26" s="86">
        <v>357</v>
      </c>
      <c r="T26" s="86">
        <v>-115</v>
      </c>
      <c r="U26" s="86">
        <v>1386</v>
      </c>
      <c r="AB26" s="3"/>
      <c r="AC26" s="3"/>
      <c r="AD26" s="3"/>
      <c r="AE26" s="3"/>
      <c r="AF26" s="3"/>
      <c r="AG26" s="3"/>
      <c r="AH26" s="3"/>
      <c r="AI26" s="3"/>
      <c r="AJ26" s="3"/>
      <c r="AL26" s="3"/>
      <c r="AM26" s="3"/>
      <c r="AN26" s="3"/>
    </row>
    <row r="27" spans="7:15" ht="12.75" customHeight="1">
      <c r="G27" s="1"/>
      <c r="H27" s="1"/>
      <c r="I27" s="1"/>
      <c r="J27" s="1"/>
      <c r="K27" s="56"/>
      <c r="L27" s="172"/>
      <c r="M27" s="172"/>
      <c r="N27" s="172"/>
      <c r="O27" s="172"/>
    </row>
    <row r="28" spans="7:15" ht="12.75" customHeight="1">
      <c r="G28" s="1"/>
      <c r="H28" s="1"/>
      <c r="I28" s="1"/>
      <c r="J28" s="1"/>
      <c r="K28" s="51"/>
      <c r="L28" s="51"/>
      <c r="M28" s="51"/>
      <c r="N28" s="51"/>
      <c r="O28" s="51"/>
    </row>
    <row r="29" spans="7:15" ht="12.75" customHeight="1">
      <c r="G29" s="1"/>
      <c r="H29" s="1"/>
      <c r="I29" s="1"/>
      <c r="J29" s="1"/>
      <c r="K29" s="52"/>
      <c r="L29" s="52"/>
      <c r="M29" s="52"/>
      <c r="N29" s="52"/>
      <c r="O29" s="52"/>
    </row>
    <row r="30" spans="7:10" ht="12.75" customHeight="1">
      <c r="G30" s="1"/>
      <c r="H30" s="1"/>
      <c r="I30" s="1"/>
      <c r="J30" s="1"/>
    </row>
    <row r="31" spans="7:10" ht="12.75" customHeight="1">
      <c r="G31" s="1"/>
      <c r="H31" s="1"/>
      <c r="I31" s="1"/>
      <c r="J31" s="1"/>
    </row>
    <row r="32" spans="3:6" ht="12.75" customHeight="1">
      <c r="C32" s="2"/>
      <c r="D32" s="2"/>
      <c r="E32" s="2"/>
      <c r="F32" s="2"/>
    </row>
    <row r="33" spans="3:6" ht="12.75" customHeight="1">
      <c r="C33" s="2"/>
      <c r="D33" s="2"/>
      <c r="E33" s="2"/>
      <c r="F33" s="2"/>
    </row>
    <row r="34" spans="3:6" ht="12.75" customHeight="1">
      <c r="C34" s="2"/>
      <c r="D34" s="2"/>
      <c r="E34" s="2"/>
      <c r="F34" s="2"/>
    </row>
    <row r="35" spans="3:5" ht="12.75" customHeight="1">
      <c r="C35" s="2"/>
      <c r="D35" s="2"/>
      <c r="E35" s="2"/>
    </row>
    <row r="36" spans="3:5" ht="12.75" customHeight="1">
      <c r="C36" s="2"/>
      <c r="D36" s="2"/>
      <c r="E36" s="2"/>
    </row>
    <row r="37" spans="3:9" ht="12.75">
      <c r="C37" s="2"/>
      <c r="D37" s="2"/>
      <c r="E37" s="2"/>
      <c r="G37" s="1"/>
      <c r="I37" s="1"/>
    </row>
    <row r="38" spans="3:21" ht="12.75">
      <c r="C38" s="2"/>
      <c r="D38" s="2"/>
      <c r="E38" s="2"/>
      <c r="G38" s="1"/>
      <c r="I38" s="1"/>
      <c r="U38" s="1" t="s">
        <v>176</v>
      </c>
    </row>
    <row r="39" spans="3:9" ht="12.75">
      <c r="C39" s="2"/>
      <c r="D39" s="2"/>
      <c r="E39" s="2"/>
      <c r="G39" s="1"/>
      <c r="I39" s="1"/>
    </row>
    <row r="40" spans="3:9" ht="12.75">
      <c r="C40" s="2"/>
      <c r="D40" s="2"/>
      <c r="E40" s="2"/>
      <c r="G40" s="1"/>
      <c r="I40" s="1"/>
    </row>
    <row r="41" spans="3:9" ht="12.75">
      <c r="C41" s="2"/>
      <c r="D41" s="2"/>
      <c r="E41" s="2"/>
      <c r="G41" s="1"/>
      <c r="I41" s="1"/>
    </row>
    <row r="42" spans="3:9" ht="12.75">
      <c r="C42" s="2"/>
      <c r="D42" s="2"/>
      <c r="E42" s="2"/>
      <c r="G42" s="1"/>
      <c r="I42" s="1"/>
    </row>
    <row r="43" spans="3:9" ht="12.75">
      <c r="C43" s="2"/>
      <c r="D43" s="2"/>
      <c r="E43" s="2"/>
      <c r="G43" s="1"/>
      <c r="I43" s="1"/>
    </row>
    <row r="44" spans="3:9" ht="12.75">
      <c r="C44" s="2"/>
      <c r="D44" s="2"/>
      <c r="E44" s="2"/>
      <c r="G44" s="1"/>
      <c r="I44" s="1"/>
    </row>
    <row r="45" spans="3:9" ht="12.75">
      <c r="C45" s="2"/>
      <c r="D45" s="2"/>
      <c r="E45" s="2"/>
      <c r="G45" s="1"/>
      <c r="I45" s="1"/>
    </row>
    <row r="46" spans="3:9" ht="12.75">
      <c r="C46" s="2"/>
      <c r="D46" s="2"/>
      <c r="E46" s="2"/>
      <c r="G46" s="1"/>
      <c r="I46" s="1"/>
    </row>
    <row r="47" spans="3:9" ht="12.75">
      <c r="C47" s="2"/>
      <c r="D47" s="2"/>
      <c r="E47" s="2"/>
      <c r="G47" s="1"/>
      <c r="I47" s="1"/>
    </row>
    <row r="48" spans="3:9" ht="12.75">
      <c r="C48" s="2"/>
      <c r="D48" s="2"/>
      <c r="E48" s="2"/>
      <c r="G48" s="1"/>
      <c r="I48" s="1"/>
    </row>
    <row r="49" spans="3:9" ht="12.75">
      <c r="C49" s="2"/>
      <c r="D49" s="2"/>
      <c r="E49" s="2"/>
      <c r="G49" s="1"/>
      <c r="I49" s="1"/>
    </row>
    <row r="50" spans="3:9" ht="12.75">
      <c r="C50" s="2"/>
      <c r="D50" s="2"/>
      <c r="E50" s="2"/>
      <c r="G50" s="1"/>
      <c r="I50" s="1"/>
    </row>
    <row r="51" spans="3:9" ht="12.75">
      <c r="C51" s="2"/>
      <c r="D51" s="2"/>
      <c r="E51" s="2"/>
      <c r="G51" s="1"/>
      <c r="I51" s="1"/>
    </row>
    <row r="52" spans="3:9" ht="12.75">
      <c r="C52" s="2"/>
      <c r="D52" s="2"/>
      <c r="E52" s="2"/>
      <c r="G52" s="1"/>
      <c r="I52" s="1"/>
    </row>
    <row r="53" spans="3:9" ht="12.75">
      <c r="C53" s="2"/>
      <c r="D53" s="2"/>
      <c r="E53" s="2"/>
      <c r="G53" s="1"/>
      <c r="I53" s="1"/>
    </row>
    <row r="54" spans="3:9" ht="12.75">
      <c r="C54" s="2"/>
      <c r="D54" s="2"/>
      <c r="E54" s="2"/>
      <c r="G54" s="1"/>
      <c r="I54" s="1"/>
    </row>
    <row r="55" spans="3:9" ht="12.75">
      <c r="C55" s="2"/>
      <c r="D55" s="2"/>
      <c r="E55" s="2"/>
      <c r="G55" s="1"/>
      <c r="I55" s="1"/>
    </row>
    <row r="56" spans="3:9" ht="12.75">
      <c r="C56" s="2"/>
      <c r="D56" s="2"/>
      <c r="E56" s="2"/>
      <c r="G56" s="1"/>
      <c r="I56" s="1"/>
    </row>
    <row r="57" spans="3:10" ht="12.75">
      <c r="C57" s="2"/>
      <c r="D57" s="2"/>
      <c r="E57" s="2"/>
      <c r="G57" s="1"/>
      <c r="H57" s="1"/>
      <c r="I57" s="1"/>
      <c r="J57" s="1"/>
    </row>
    <row r="58" spans="3:10" ht="12.75">
      <c r="C58" s="2"/>
      <c r="D58" s="2"/>
      <c r="E58" s="2"/>
      <c r="G58" s="1"/>
      <c r="H58" s="1"/>
      <c r="I58" s="1"/>
      <c r="J58" s="1"/>
    </row>
    <row r="59" spans="3:10" ht="12.75" customHeight="1">
      <c r="C59" s="2"/>
      <c r="D59" s="2"/>
      <c r="E59" s="2"/>
      <c r="G59" s="1"/>
      <c r="H59" s="1"/>
      <c r="I59" s="1"/>
      <c r="J59" s="1"/>
    </row>
    <row r="60" spans="3:10" ht="12.75" customHeight="1">
      <c r="C60" s="2"/>
      <c r="D60" s="2"/>
      <c r="E60" s="2"/>
      <c r="G60" s="1"/>
      <c r="H60" s="1"/>
      <c r="I60" s="1"/>
      <c r="J60" s="1"/>
    </row>
    <row r="61" spans="3:10" ht="12.75">
      <c r="C61" s="2"/>
      <c r="D61" s="2"/>
      <c r="E61" s="2"/>
      <c r="G61" s="1"/>
      <c r="H61" s="1"/>
      <c r="I61" s="1"/>
      <c r="J61" s="1"/>
    </row>
    <row r="62" spans="3:10" ht="12.75">
      <c r="C62" s="2"/>
      <c r="D62" s="2"/>
      <c r="E62" s="2"/>
      <c r="G62" s="1"/>
      <c r="H62" s="1"/>
      <c r="I62" s="1"/>
      <c r="J62" s="1"/>
    </row>
    <row r="63" spans="3:10" ht="12.75">
      <c r="C63" s="2"/>
      <c r="D63" s="2"/>
      <c r="E63" s="2"/>
      <c r="G63" s="1"/>
      <c r="H63" s="1"/>
      <c r="I63" s="1"/>
      <c r="J63" s="1"/>
    </row>
    <row r="64" spans="3:10" ht="12.75">
      <c r="C64" s="2"/>
      <c r="D64" s="2"/>
      <c r="E64" s="2"/>
      <c r="G64" s="1"/>
      <c r="H64" s="1"/>
      <c r="I64" s="1"/>
      <c r="J64" s="1"/>
    </row>
    <row r="65" spans="3:10" ht="12.75">
      <c r="C65" s="2"/>
      <c r="D65" s="2"/>
      <c r="E65" s="2"/>
      <c r="G65" s="1"/>
      <c r="H65" s="1"/>
      <c r="I65" s="1"/>
      <c r="J65" s="1"/>
    </row>
    <row r="66" spans="3:10" ht="12.75">
      <c r="C66" s="2"/>
      <c r="D66" s="2"/>
      <c r="E66" s="2"/>
      <c r="G66" s="1"/>
      <c r="H66" s="1"/>
      <c r="I66" s="1"/>
      <c r="J66" s="1"/>
    </row>
    <row r="67" spans="3:10" ht="12.75">
      <c r="C67" s="2"/>
      <c r="D67" s="2"/>
      <c r="E67" s="2"/>
      <c r="G67" s="1"/>
      <c r="H67" s="1"/>
      <c r="I67" s="1"/>
      <c r="J67" s="1"/>
    </row>
    <row r="68" spans="3:10" ht="12.75">
      <c r="C68" s="2"/>
      <c r="D68" s="2"/>
      <c r="E68" s="2"/>
      <c r="G68" s="1"/>
      <c r="H68" s="1"/>
      <c r="I68" s="1"/>
      <c r="J68" s="1"/>
    </row>
    <row r="69" spans="3:10" ht="12.75">
      <c r="C69" s="2"/>
      <c r="D69" s="2"/>
      <c r="E69" s="2"/>
      <c r="G69" s="1"/>
      <c r="H69" s="1"/>
      <c r="I69" s="1"/>
      <c r="J69" s="1"/>
    </row>
    <row r="70" spans="7:10" ht="12.75">
      <c r="G70" s="1"/>
      <c r="H70" s="1"/>
      <c r="I70" s="1"/>
      <c r="J70" s="1"/>
    </row>
    <row r="71" spans="7:10" ht="12.75">
      <c r="G71" s="1"/>
      <c r="H71" s="1"/>
      <c r="I71" s="1"/>
      <c r="J71" s="1"/>
    </row>
    <row r="72" spans="7:10" ht="12.75">
      <c r="G72" s="1"/>
      <c r="H72" s="1"/>
      <c r="I72" s="1"/>
      <c r="J72" s="1"/>
    </row>
    <row r="73" spans="7:9" ht="12.75">
      <c r="G73" s="1"/>
      <c r="I73" s="1"/>
    </row>
    <row r="74" spans="3:5" ht="12.75">
      <c r="C74" s="2"/>
      <c r="D74" s="2"/>
      <c r="E74" s="2"/>
    </row>
    <row r="75" spans="3:5" ht="12.75">
      <c r="C75" s="2"/>
      <c r="D75" s="2"/>
      <c r="E75" s="2"/>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5" min="1" max="29" man="1"/>
  </colBreaks>
</worksheet>
</file>

<file path=xl/worksheets/sheet3.xml><?xml version="1.0" encoding="utf-8"?>
<worksheet xmlns="http://schemas.openxmlformats.org/spreadsheetml/2006/main" xmlns:r="http://schemas.openxmlformats.org/officeDocument/2006/relationships">
  <dimension ref="B2:AF106"/>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39"/>
      <c r="C2" s="39"/>
      <c r="D2" s="39"/>
      <c r="E2" s="40"/>
      <c r="F2" s="40"/>
      <c r="G2" s="6"/>
    </row>
    <row r="3" spans="2:4" ht="12.75">
      <c r="B3" s="2"/>
      <c r="C3" s="2"/>
      <c r="D3" s="49"/>
    </row>
    <row r="4" spans="2:19" ht="75.75" customHeight="1">
      <c r="B4" s="91" t="s">
        <v>64</v>
      </c>
      <c r="C4" s="92" t="s">
        <v>291</v>
      </c>
      <c r="D4" s="92" t="s">
        <v>264</v>
      </c>
      <c r="E4" s="81" t="s">
        <v>95</v>
      </c>
      <c r="F4" s="81" t="s">
        <v>98</v>
      </c>
      <c r="G4" s="54"/>
      <c r="N4" s="3"/>
      <c r="O4" s="3"/>
      <c r="P4" s="3"/>
      <c r="Q4" s="3"/>
      <c r="R4" s="3"/>
      <c r="S4" s="3"/>
    </row>
    <row r="5" spans="2:19" ht="12" customHeight="1">
      <c r="B5" s="131"/>
      <c r="C5" s="132" t="s">
        <v>61</v>
      </c>
      <c r="D5" s="132" t="s">
        <v>61</v>
      </c>
      <c r="E5" s="133" t="s">
        <v>0</v>
      </c>
      <c r="F5" s="133" t="s">
        <v>61</v>
      </c>
      <c r="G5" s="50"/>
      <c r="N5" s="3"/>
      <c r="O5" s="3"/>
      <c r="P5" s="3"/>
      <c r="Q5" s="3"/>
      <c r="R5" s="3"/>
      <c r="S5" s="3"/>
    </row>
    <row r="6" spans="2:19" ht="12" customHeight="1" thickBot="1">
      <c r="B6" s="135"/>
      <c r="C6" s="136"/>
      <c r="D6" s="134"/>
      <c r="E6" s="137"/>
      <c r="F6" s="137"/>
      <c r="G6" s="50"/>
      <c r="N6" s="3"/>
      <c r="O6" s="3"/>
      <c r="P6" s="3"/>
      <c r="Q6" s="3"/>
      <c r="R6" s="3"/>
      <c r="S6" s="3"/>
    </row>
    <row r="7" spans="2:7" ht="13.5" customHeight="1">
      <c r="B7" s="87" t="s">
        <v>65</v>
      </c>
      <c r="C7" s="47"/>
      <c r="D7" s="47"/>
      <c r="E7" s="130">
        <f>_xlfn.IFERROR(C7/D7-1,"")</f>
      </c>
      <c r="F7" s="51"/>
      <c r="G7" s="51"/>
    </row>
    <row r="8" spans="2:7" ht="12.75" customHeight="1">
      <c r="B8" s="44" t="s">
        <v>66</v>
      </c>
      <c r="C8" s="47">
        <v>32452</v>
      </c>
      <c r="D8" s="47">
        <v>33149</v>
      </c>
      <c r="E8" s="53">
        <f aca="true" t="shared" si="0" ref="E8:E26">_xlfn.IFERROR(C8/D8-1,"")</f>
        <v>-0.021026275302422404</v>
      </c>
      <c r="F8" s="51">
        <f aca="true" t="shared" si="1" ref="F8:F26">C8-D8</f>
        <v>-697</v>
      </c>
      <c r="G8" s="51"/>
    </row>
    <row r="9" spans="2:32" ht="12.75" customHeight="1">
      <c r="B9" s="44" t="s">
        <v>67</v>
      </c>
      <c r="C9" s="47">
        <v>1115</v>
      </c>
      <c r="D9" s="47">
        <v>1079</v>
      </c>
      <c r="E9" s="53">
        <f t="shared" si="0"/>
        <v>0.033364226135310426</v>
      </c>
      <c r="F9" s="51">
        <f t="shared" si="1"/>
        <v>36</v>
      </c>
      <c r="G9" s="55"/>
      <c r="N9" s="3"/>
      <c r="O9" s="3"/>
      <c r="P9" s="3"/>
      <c r="Q9" s="3"/>
      <c r="R9" s="3"/>
      <c r="S9" s="3"/>
      <c r="AF9" s="3"/>
    </row>
    <row r="10" spans="2:32" ht="12.75" customHeight="1">
      <c r="B10" s="44" t="s">
        <v>68</v>
      </c>
      <c r="C10" s="47">
        <v>141</v>
      </c>
      <c r="D10" s="47">
        <v>100</v>
      </c>
      <c r="E10" s="53">
        <f t="shared" si="0"/>
        <v>0.4099999999999999</v>
      </c>
      <c r="F10" s="51">
        <f t="shared" si="1"/>
        <v>41</v>
      </c>
      <c r="G10" s="51"/>
      <c r="AF10" s="3"/>
    </row>
    <row r="11" spans="2:32" ht="12.75" customHeight="1">
      <c r="B11" s="44" t="s">
        <v>69</v>
      </c>
      <c r="C11" s="47">
        <v>1601</v>
      </c>
      <c r="D11" s="47">
        <v>1229</v>
      </c>
      <c r="E11" s="53">
        <f t="shared" si="0"/>
        <v>0.30268510984540287</v>
      </c>
      <c r="F11" s="51">
        <f t="shared" si="1"/>
        <v>372</v>
      </c>
      <c r="G11" s="51"/>
      <c r="AF11" s="3"/>
    </row>
    <row r="12" spans="2:32" ht="12.75" customHeight="1">
      <c r="B12" s="44" t="s">
        <v>70</v>
      </c>
      <c r="C12" s="47">
        <v>1055</v>
      </c>
      <c r="D12" s="47">
        <v>679</v>
      </c>
      <c r="E12" s="53">
        <f t="shared" si="0"/>
        <v>0.5537555228276878</v>
      </c>
      <c r="F12" s="51">
        <f t="shared" si="1"/>
        <v>376</v>
      </c>
      <c r="G12" s="51"/>
      <c r="N12" s="3"/>
      <c r="O12" s="3"/>
      <c r="P12" s="3"/>
      <c r="Q12" s="3"/>
      <c r="R12" s="3"/>
      <c r="S12" s="3"/>
      <c r="AE12" s="3"/>
      <c r="AF12" s="3"/>
    </row>
    <row r="13" spans="2:32" ht="13.5" customHeight="1" thickBot="1">
      <c r="B13" s="83" t="s">
        <v>71</v>
      </c>
      <c r="C13" s="84">
        <v>36364</v>
      </c>
      <c r="D13" s="84">
        <v>36236</v>
      </c>
      <c r="E13" s="85">
        <f t="shared" si="0"/>
        <v>0.003532398719505503</v>
      </c>
      <c r="F13" s="86">
        <f t="shared" si="1"/>
        <v>128</v>
      </c>
      <c r="G13" s="51"/>
      <c r="AE13" s="3"/>
      <c r="AF13" s="3"/>
    </row>
    <row r="14" spans="2:32" ht="12.75" customHeight="1">
      <c r="B14" s="44" t="s">
        <v>72</v>
      </c>
      <c r="C14" s="47">
        <v>2748</v>
      </c>
      <c r="D14" s="47">
        <v>2510</v>
      </c>
      <c r="E14" s="53">
        <f t="shared" si="0"/>
        <v>0.09482071713147411</v>
      </c>
      <c r="F14" s="51">
        <f t="shared" si="1"/>
        <v>238</v>
      </c>
      <c r="G14" s="51"/>
      <c r="AE14" s="3"/>
      <c r="AF14" s="3"/>
    </row>
    <row r="15" spans="2:32" ht="12.75" customHeight="1">
      <c r="B15" s="44" t="s">
        <v>73</v>
      </c>
      <c r="C15" s="47">
        <v>5781</v>
      </c>
      <c r="D15" s="47">
        <v>4288</v>
      </c>
      <c r="E15" s="53">
        <f t="shared" si="0"/>
        <v>0.34818097014925375</v>
      </c>
      <c r="F15" s="51">
        <f t="shared" si="1"/>
        <v>1493</v>
      </c>
      <c r="G15" s="51"/>
      <c r="N15" s="3"/>
      <c r="O15" s="3"/>
      <c r="P15" s="3"/>
      <c r="Q15" s="3"/>
      <c r="R15" s="3"/>
      <c r="S15" s="3"/>
      <c r="AE15" s="3"/>
      <c r="AF15" s="3"/>
    </row>
    <row r="16" spans="2:32" ht="12.75" customHeight="1">
      <c r="B16" s="44" t="s">
        <v>74</v>
      </c>
      <c r="C16" s="47">
        <v>450</v>
      </c>
      <c r="D16" s="47">
        <v>623</v>
      </c>
      <c r="E16" s="53">
        <f t="shared" si="0"/>
        <v>-0.2776886035313002</v>
      </c>
      <c r="F16" s="51">
        <f t="shared" si="1"/>
        <v>-173</v>
      </c>
      <c r="G16" s="51"/>
      <c r="AE16" s="3"/>
      <c r="AF16" s="3"/>
    </row>
    <row r="17" spans="2:32" ht="12.75" customHeight="1">
      <c r="B17" s="44" t="s">
        <v>70</v>
      </c>
      <c r="C17" s="47">
        <v>216</v>
      </c>
      <c r="D17" s="47">
        <v>129</v>
      </c>
      <c r="E17" s="53">
        <f t="shared" si="0"/>
        <v>0.6744186046511629</v>
      </c>
      <c r="F17" s="51">
        <f t="shared" si="1"/>
        <v>87</v>
      </c>
      <c r="G17" s="55"/>
      <c r="N17" s="3"/>
      <c r="O17" s="3"/>
      <c r="P17" s="3"/>
      <c r="Q17" s="3"/>
      <c r="R17" s="3"/>
      <c r="S17" s="3"/>
      <c r="AE17" s="3"/>
      <c r="AF17" s="3"/>
    </row>
    <row r="18" spans="2:32" ht="12.75" customHeight="1">
      <c r="B18" s="44" t="s">
        <v>75</v>
      </c>
      <c r="C18" s="47">
        <v>2578</v>
      </c>
      <c r="D18" s="47">
        <v>5829</v>
      </c>
      <c r="E18" s="53">
        <f t="shared" si="0"/>
        <v>-0.5577285983873734</v>
      </c>
      <c r="F18" s="51">
        <f t="shared" si="1"/>
        <v>-3251</v>
      </c>
      <c r="G18" s="51"/>
      <c r="AE18" s="3"/>
      <c r="AF18" s="3"/>
    </row>
    <row r="19" spans="2:32" ht="12.75" customHeight="1">
      <c r="B19" s="44" t="s">
        <v>76</v>
      </c>
      <c r="C19" s="47">
        <v>66</v>
      </c>
      <c r="D19" s="47">
        <v>57</v>
      </c>
      <c r="E19" s="53">
        <f t="shared" si="0"/>
        <v>0.1578947368421053</v>
      </c>
      <c r="F19" s="51">
        <f t="shared" si="1"/>
        <v>9</v>
      </c>
      <c r="G19" s="55"/>
      <c r="N19" s="3"/>
      <c r="O19" s="3"/>
      <c r="P19" s="3"/>
      <c r="Q19" s="3"/>
      <c r="R19" s="3"/>
      <c r="S19" s="3"/>
      <c r="AE19" s="3"/>
      <c r="AF19" s="3"/>
    </row>
    <row r="20" spans="2:32" ht="13.5" customHeight="1" thickBot="1">
      <c r="B20" s="83" t="s">
        <v>77</v>
      </c>
      <c r="C20" s="84">
        <v>11839</v>
      </c>
      <c r="D20" s="84">
        <v>13436</v>
      </c>
      <c r="E20" s="85">
        <f t="shared" si="0"/>
        <v>-0.11885977969633821</v>
      </c>
      <c r="F20" s="86">
        <f t="shared" si="1"/>
        <v>-1597</v>
      </c>
      <c r="G20" s="51"/>
      <c r="AE20" s="3"/>
      <c r="AF20" s="3"/>
    </row>
    <row r="21" spans="2:32" ht="13.5" customHeight="1">
      <c r="B21" s="87" t="s">
        <v>175</v>
      </c>
      <c r="C21" s="88">
        <v>48203</v>
      </c>
      <c r="D21" s="88">
        <v>49672</v>
      </c>
      <c r="E21" s="193">
        <f>_xlfn.IFERROR(C21/D21-1,"")</f>
        <v>-0.02957400547592204</v>
      </c>
      <c r="F21" s="139">
        <f>C21-D21</f>
        <v>-1469</v>
      </c>
      <c r="G21" s="51"/>
      <c r="N21" s="3"/>
      <c r="O21" s="3"/>
      <c r="P21" s="3"/>
      <c r="Q21" s="3"/>
      <c r="R21" s="3"/>
      <c r="S21" s="3"/>
      <c r="AE21" s="3"/>
      <c r="AF21" s="3"/>
    </row>
    <row r="22" spans="2:32" ht="12.75" customHeight="1">
      <c r="B22" s="57"/>
      <c r="C22" s="47"/>
      <c r="D22" s="48"/>
      <c r="E22" s="53"/>
      <c r="F22" s="51"/>
      <c r="G22" s="51"/>
      <c r="N22" s="3"/>
      <c r="O22" s="3"/>
      <c r="P22" s="3"/>
      <c r="Q22" s="3"/>
      <c r="R22" s="3"/>
      <c r="S22" s="3"/>
      <c r="AE22" s="3"/>
      <c r="AF22" s="3"/>
    </row>
    <row r="23" spans="2:32" ht="13.5" customHeight="1">
      <c r="B23" s="87" t="s">
        <v>83</v>
      </c>
      <c r="C23" s="47"/>
      <c r="D23" s="47"/>
      <c r="E23" s="53">
        <f t="shared" si="0"/>
      </c>
      <c r="F23" s="51"/>
      <c r="G23" s="51"/>
      <c r="AE23" s="3"/>
      <c r="AF23" s="3"/>
    </row>
    <row r="24" spans="2:32" ht="12.75" customHeight="1">
      <c r="B24" s="44" t="s">
        <v>78</v>
      </c>
      <c r="C24" s="47">
        <v>7518</v>
      </c>
      <c r="D24" s="47">
        <v>7518</v>
      </c>
      <c r="E24" s="53">
        <f t="shared" si="0"/>
        <v>0</v>
      </c>
      <c r="F24" s="51">
        <f t="shared" si="1"/>
        <v>0</v>
      </c>
      <c r="G24" s="55"/>
      <c r="T24" s="3"/>
      <c r="U24" s="3"/>
      <c r="V24" s="3"/>
      <c r="W24" s="3"/>
      <c r="X24" s="3"/>
      <c r="Y24" s="3"/>
      <c r="Z24" s="3"/>
      <c r="AA24" s="3"/>
      <c r="AB24" s="3"/>
      <c r="AD24" s="3"/>
      <c r="AE24" s="3"/>
      <c r="AF24" s="3"/>
    </row>
    <row r="25" spans="2:7" ht="12.75" customHeight="1">
      <c r="B25" s="44" t="s">
        <v>79</v>
      </c>
      <c r="C25" s="47">
        <v>-158</v>
      </c>
      <c r="D25" s="47">
        <v>-4</v>
      </c>
      <c r="E25" s="53" t="s">
        <v>306</v>
      </c>
      <c r="F25" s="51">
        <f t="shared" si="1"/>
        <v>-154</v>
      </c>
      <c r="G25" s="56"/>
    </row>
    <row r="26" spans="2:7" ht="12.75" customHeight="1">
      <c r="B26" s="44" t="s">
        <v>80</v>
      </c>
      <c r="C26" s="47">
        <v>26266</v>
      </c>
      <c r="D26" s="47">
        <v>24499</v>
      </c>
      <c r="E26" s="53">
        <f t="shared" si="0"/>
        <v>0.07212539287317843</v>
      </c>
      <c r="F26" s="51">
        <f t="shared" si="1"/>
        <v>1767</v>
      </c>
      <c r="G26" s="51"/>
    </row>
    <row r="27" spans="2:7" ht="12.75" customHeight="1">
      <c r="B27" s="44" t="s">
        <v>81</v>
      </c>
      <c r="C27" s="47">
        <v>33626</v>
      </c>
      <c r="D27" s="47">
        <v>32013</v>
      </c>
      <c r="E27" s="53">
        <f aca="true" t="shared" si="2" ref="E27:E47">_xlfn.IFERROR(C27/D27-1,"")</f>
        <v>0.05038578077655953</v>
      </c>
      <c r="F27" s="51">
        <f aca="true" t="shared" si="3" ref="F27:F47">C27-D27</f>
        <v>1613</v>
      </c>
      <c r="G27" s="52"/>
    </row>
    <row r="28" spans="2:6" ht="12.75" customHeight="1">
      <c r="B28" s="44" t="s">
        <v>82</v>
      </c>
      <c r="C28" s="47">
        <v>1</v>
      </c>
      <c r="D28" s="47">
        <v>3</v>
      </c>
      <c r="E28" s="53">
        <f t="shared" si="2"/>
        <v>-0.6666666666666667</v>
      </c>
      <c r="F28" s="51">
        <f t="shared" si="3"/>
        <v>-2</v>
      </c>
    </row>
    <row r="29" spans="2:6" ht="13.5" customHeight="1" thickBot="1">
      <c r="B29" s="83" t="s">
        <v>84</v>
      </c>
      <c r="C29" s="84">
        <v>33627</v>
      </c>
      <c r="D29" s="84">
        <v>32016</v>
      </c>
      <c r="E29" s="85">
        <f t="shared" si="2"/>
        <v>0.050318590704647725</v>
      </c>
      <c r="F29" s="86">
        <f t="shared" si="3"/>
        <v>1611</v>
      </c>
    </row>
    <row r="30" spans="2:6" ht="12.75" customHeight="1">
      <c r="B30" s="44" t="s">
        <v>85</v>
      </c>
      <c r="C30" s="47">
        <v>951</v>
      </c>
      <c r="D30" s="47">
        <v>1346</v>
      </c>
      <c r="E30" s="53">
        <f t="shared" si="2"/>
        <v>-0.29346210995542343</v>
      </c>
      <c r="F30" s="51">
        <f t="shared" si="3"/>
        <v>-395</v>
      </c>
    </row>
    <row r="31" spans="2:6" ht="12.75" customHeight="1">
      <c r="B31" s="44" t="s">
        <v>86</v>
      </c>
      <c r="C31" s="47">
        <v>725</v>
      </c>
      <c r="D31" s="48">
        <v>702</v>
      </c>
      <c r="E31" s="53">
        <f t="shared" si="2"/>
        <v>0.03276353276353272</v>
      </c>
      <c r="F31" s="51">
        <f t="shared" si="3"/>
        <v>23</v>
      </c>
    </row>
    <row r="32" spans="2:6" ht="12.75" customHeight="1">
      <c r="B32" s="44" t="s">
        <v>87</v>
      </c>
      <c r="C32" s="47">
        <v>1717</v>
      </c>
      <c r="D32" s="47">
        <v>1641</v>
      </c>
      <c r="E32" s="53">
        <f t="shared" si="2"/>
        <v>0.046313223644119494</v>
      </c>
      <c r="F32" s="51">
        <f t="shared" si="3"/>
        <v>76</v>
      </c>
    </row>
    <row r="33" spans="2:6" ht="12.75" customHeight="1">
      <c r="B33" s="44" t="s">
        <v>88</v>
      </c>
      <c r="C33" s="47">
        <v>181</v>
      </c>
      <c r="D33" s="47">
        <v>198</v>
      </c>
      <c r="E33" s="53">
        <f t="shared" si="2"/>
        <v>-0.08585858585858586</v>
      </c>
      <c r="F33" s="51">
        <f t="shared" si="3"/>
        <v>-17</v>
      </c>
    </row>
    <row r="34" spans="2:6" ht="12.75" customHeight="1">
      <c r="B34" s="44" t="s">
        <v>89</v>
      </c>
      <c r="C34" s="47">
        <v>767</v>
      </c>
      <c r="D34" s="47">
        <v>815</v>
      </c>
      <c r="E34" s="53">
        <f t="shared" si="2"/>
        <v>-0.058895705521472386</v>
      </c>
      <c r="F34" s="51">
        <f t="shared" si="3"/>
        <v>-48</v>
      </c>
    </row>
    <row r="35" spans="2:6" ht="12.75" customHeight="1">
      <c r="B35" s="44" t="s">
        <v>90</v>
      </c>
      <c r="C35" s="47">
        <v>2019</v>
      </c>
      <c r="D35" s="47">
        <v>1932</v>
      </c>
      <c r="E35" s="53">
        <f t="shared" si="2"/>
        <v>0.045031055900621064</v>
      </c>
      <c r="F35" s="51">
        <f t="shared" si="3"/>
        <v>87</v>
      </c>
    </row>
    <row r="36" spans="2:6" ht="12.75" customHeight="1">
      <c r="B36" s="44" t="s">
        <v>91</v>
      </c>
      <c r="C36" s="47">
        <v>644</v>
      </c>
      <c r="D36" s="47">
        <v>669</v>
      </c>
      <c r="E36" s="53">
        <f t="shared" si="2"/>
        <v>-0.03736920777279518</v>
      </c>
      <c r="F36" s="51">
        <f t="shared" si="3"/>
        <v>-25</v>
      </c>
    </row>
    <row r="37" spans="2:6" ht="13.5" customHeight="1" thickBot="1">
      <c r="B37" s="83" t="s">
        <v>92</v>
      </c>
      <c r="C37" s="84">
        <v>7004</v>
      </c>
      <c r="D37" s="84">
        <v>7303</v>
      </c>
      <c r="E37" s="85">
        <f t="shared" si="2"/>
        <v>-0.040942078597836495</v>
      </c>
      <c r="F37" s="86">
        <f t="shared" si="3"/>
        <v>-299</v>
      </c>
    </row>
    <row r="38" spans="2:6" ht="12.75" customHeight="1">
      <c r="B38" s="44" t="s">
        <v>85</v>
      </c>
      <c r="C38" s="47">
        <v>2055</v>
      </c>
      <c r="D38" s="47">
        <v>5006</v>
      </c>
      <c r="E38" s="53">
        <f t="shared" si="2"/>
        <v>-0.5894926088693568</v>
      </c>
      <c r="F38" s="51">
        <f t="shared" si="3"/>
        <v>-2951</v>
      </c>
    </row>
    <row r="39" spans="2:6" ht="12.75" customHeight="1">
      <c r="B39" s="44" t="s">
        <v>74</v>
      </c>
      <c r="C39" s="47">
        <v>322</v>
      </c>
      <c r="D39" s="47">
        <v>346</v>
      </c>
      <c r="E39" s="53">
        <f t="shared" si="2"/>
        <v>-0.06936416184971095</v>
      </c>
      <c r="F39" s="51">
        <f t="shared" si="3"/>
        <v>-24</v>
      </c>
    </row>
    <row r="40" spans="2:6" ht="12.75" customHeight="1">
      <c r="B40" s="44" t="s">
        <v>261</v>
      </c>
      <c r="C40" s="47">
        <v>3249</v>
      </c>
      <c r="D40" s="47">
        <v>3179</v>
      </c>
      <c r="E40" s="53">
        <f t="shared" si="2"/>
        <v>0.022019502988361195</v>
      </c>
      <c r="F40" s="51">
        <f t="shared" si="3"/>
        <v>70</v>
      </c>
    </row>
    <row r="41" spans="2:6" ht="12.75" customHeight="1">
      <c r="B41" s="44" t="s">
        <v>86</v>
      </c>
      <c r="C41" s="47">
        <v>371</v>
      </c>
      <c r="D41" s="47">
        <v>334</v>
      </c>
      <c r="E41" s="53">
        <f t="shared" si="2"/>
        <v>0.11077844311377238</v>
      </c>
      <c r="F41" s="51">
        <f t="shared" si="3"/>
        <v>37</v>
      </c>
    </row>
    <row r="42" spans="2:6" ht="12.75" customHeight="1">
      <c r="B42" s="44" t="s">
        <v>87</v>
      </c>
      <c r="C42" s="47">
        <v>53</v>
      </c>
      <c r="D42" s="47">
        <v>20</v>
      </c>
      <c r="E42" s="53">
        <f t="shared" si="2"/>
        <v>1.65</v>
      </c>
      <c r="F42" s="51">
        <f t="shared" si="3"/>
        <v>33</v>
      </c>
    </row>
    <row r="43" spans="2:6" ht="12.75" customHeight="1">
      <c r="B43" s="44" t="s">
        <v>88</v>
      </c>
      <c r="C43" s="47">
        <v>621</v>
      </c>
      <c r="D43" s="47">
        <v>560</v>
      </c>
      <c r="E43" s="53">
        <f t="shared" si="2"/>
        <v>0.10892857142857149</v>
      </c>
      <c r="F43" s="51">
        <f t="shared" si="3"/>
        <v>61</v>
      </c>
    </row>
    <row r="44" spans="2:6" ht="12.75" customHeight="1">
      <c r="B44" s="44" t="s">
        <v>91</v>
      </c>
      <c r="C44" s="47">
        <v>901</v>
      </c>
      <c r="D44" s="47">
        <v>908</v>
      </c>
      <c r="E44" s="53">
        <f t="shared" si="2"/>
        <v>-0.00770925110132159</v>
      </c>
      <c r="F44" s="51">
        <f t="shared" si="3"/>
        <v>-7</v>
      </c>
    </row>
    <row r="45" spans="2:6" ht="13.5" customHeight="1" thickBot="1">
      <c r="B45" s="83" t="s">
        <v>93</v>
      </c>
      <c r="C45" s="84">
        <v>7572</v>
      </c>
      <c r="D45" s="84">
        <v>10353</v>
      </c>
      <c r="E45" s="85">
        <f t="shared" si="2"/>
        <v>-0.26861779194436397</v>
      </c>
      <c r="F45" s="86">
        <f t="shared" si="3"/>
        <v>-2781</v>
      </c>
    </row>
    <row r="46" spans="2:6" ht="13.5" customHeight="1">
      <c r="B46" s="87" t="s">
        <v>96</v>
      </c>
      <c r="C46" s="88">
        <v>14576</v>
      </c>
      <c r="D46" s="88">
        <v>17656</v>
      </c>
      <c r="E46" s="89">
        <f t="shared" si="2"/>
        <v>-0.17444494789306753</v>
      </c>
      <c r="F46" s="90">
        <f t="shared" si="3"/>
        <v>-3080</v>
      </c>
    </row>
    <row r="47" spans="2:6" ht="13.5" customHeight="1">
      <c r="B47" s="87" t="s">
        <v>94</v>
      </c>
      <c r="C47" s="88">
        <v>48203</v>
      </c>
      <c r="D47" s="88">
        <v>49672</v>
      </c>
      <c r="E47" s="89">
        <f t="shared" si="2"/>
        <v>-0.02957400547592204</v>
      </c>
      <c r="F47" s="90">
        <f t="shared" si="3"/>
        <v>-1469</v>
      </c>
    </row>
    <row r="48" spans="2:4" ht="12.75" customHeight="1">
      <c r="B48" s="31"/>
      <c r="C48" s="2"/>
      <c r="D48" s="2"/>
    </row>
    <row r="49" spans="2:4" ht="12.75" customHeight="1">
      <c r="B49" s="181" t="s">
        <v>293</v>
      </c>
      <c r="C49" s="2"/>
      <c r="D49" s="2"/>
    </row>
    <row r="50" spans="2:4" ht="12.75" customHeight="1">
      <c r="B50" s="31"/>
      <c r="C50" s="2"/>
      <c r="D50" s="2"/>
    </row>
    <row r="51" spans="2:4" ht="12.75" customHeight="1">
      <c r="B51" s="31"/>
      <c r="C51" s="2"/>
      <c r="D51" s="2"/>
    </row>
    <row r="52" spans="2:6" ht="12.75" customHeight="1">
      <c r="B52" s="31"/>
      <c r="E52" s="1"/>
      <c r="F52" s="1"/>
    </row>
    <row r="53" spans="5:6" ht="12.75" customHeight="1">
      <c r="E53" s="1"/>
      <c r="F53" s="1"/>
    </row>
    <row r="54" spans="2:32"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ustomHeight="1">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48" man="1"/>
  </colBreaks>
</worksheet>
</file>

<file path=xl/worksheets/sheet4.xml><?xml version="1.0" encoding="utf-8"?>
<worksheet xmlns="http://schemas.openxmlformats.org/spreadsheetml/2006/main" xmlns:r="http://schemas.openxmlformats.org/officeDocument/2006/relationships">
  <dimension ref="B2:AJ108"/>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6" width="20.7109375" style="1" customWidth="1"/>
    <col min="7" max="10" width="20.7109375" style="2" customWidth="1"/>
    <col min="11" max="11" width="5.7109375" style="1" customWidth="1"/>
    <col min="12" max="13" width="20.7109375" style="1" customWidth="1"/>
    <col min="14" max="27" width="17.7109375" style="1" customWidth="1"/>
    <col min="28" max="32" width="17.7109375" style="1" hidden="1" customWidth="1"/>
    <col min="33" max="16384" width="9.140625" style="1" customWidth="1"/>
  </cols>
  <sheetData>
    <row r="2" spans="2:13" ht="15.75" customHeight="1">
      <c r="B2" s="39"/>
      <c r="C2" s="39"/>
      <c r="D2" s="39"/>
      <c r="E2" s="39"/>
      <c r="F2" s="39"/>
      <c r="G2" s="40"/>
      <c r="H2" s="40"/>
      <c r="I2" s="40"/>
      <c r="J2" s="40"/>
      <c r="K2" s="6"/>
      <c r="L2" s="40"/>
      <c r="M2" s="40"/>
    </row>
    <row r="3" spans="2:13" ht="12.75">
      <c r="B3" s="2"/>
      <c r="C3" s="2"/>
      <c r="D3" s="49"/>
      <c r="E3" s="2"/>
      <c r="F3" s="49"/>
      <c r="L3" s="2"/>
      <c r="M3" s="49"/>
    </row>
    <row r="4" spans="2:23" ht="75.75" customHeight="1">
      <c r="B4" s="91" t="s">
        <v>97</v>
      </c>
      <c r="C4" s="80">
        <v>2017</v>
      </c>
      <c r="D4" s="92" t="s">
        <v>303</v>
      </c>
      <c r="E4" s="80" t="s">
        <v>283</v>
      </c>
      <c r="F4" s="92" t="s">
        <v>290</v>
      </c>
      <c r="G4" s="81" t="s">
        <v>304</v>
      </c>
      <c r="H4" s="81" t="s">
        <v>305</v>
      </c>
      <c r="I4" s="81" t="s">
        <v>287</v>
      </c>
      <c r="J4" s="81" t="s">
        <v>288</v>
      </c>
      <c r="K4" s="54"/>
      <c r="L4" s="151" t="s">
        <v>275</v>
      </c>
      <c r="M4" s="151" t="s">
        <v>276</v>
      </c>
      <c r="R4" s="3"/>
      <c r="S4" s="3"/>
      <c r="T4" s="3"/>
      <c r="U4" s="3"/>
      <c r="V4" s="3"/>
      <c r="W4" s="3"/>
    </row>
    <row r="5" spans="2:23" ht="12" customHeight="1">
      <c r="B5" s="131"/>
      <c r="C5" s="132" t="s">
        <v>61</v>
      </c>
      <c r="D5" s="132" t="s">
        <v>61</v>
      </c>
      <c r="E5" s="132" t="s">
        <v>61</v>
      </c>
      <c r="F5" s="132" t="s">
        <v>61</v>
      </c>
      <c r="G5" s="133" t="s">
        <v>0</v>
      </c>
      <c r="H5" s="133" t="s">
        <v>61</v>
      </c>
      <c r="I5" s="133" t="s">
        <v>0</v>
      </c>
      <c r="J5" s="133" t="s">
        <v>61</v>
      </c>
      <c r="K5" s="50"/>
      <c r="L5" s="140" t="s">
        <v>61</v>
      </c>
      <c r="M5" s="140" t="s">
        <v>61</v>
      </c>
      <c r="R5" s="3"/>
      <c r="S5" s="3"/>
      <c r="T5" s="3"/>
      <c r="U5" s="3"/>
      <c r="V5" s="3"/>
      <c r="W5" s="3"/>
    </row>
    <row r="6" spans="2:23" ht="12" customHeight="1" thickBot="1">
      <c r="B6" s="135"/>
      <c r="C6" s="136"/>
      <c r="D6" s="134"/>
      <c r="E6" s="136"/>
      <c r="F6" s="134"/>
      <c r="G6" s="137"/>
      <c r="H6" s="137"/>
      <c r="I6" s="137"/>
      <c r="J6" s="137"/>
      <c r="K6" s="50"/>
      <c r="L6" s="152"/>
      <c r="M6" s="153"/>
      <c r="R6" s="3"/>
      <c r="S6" s="3"/>
      <c r="T6" s="3"/>
      <c r="U6" s="3"/>
      <c r="V6" s="3"/>
      <c r="W6" s="3"/>
    </row>
    <row r="7" spans="2:13" ht="13.5" customHeight="1" thickBot="1">
      <c r="B7" s="87" t="s">
        <v>100</v>
      </c>
      <c r="C7" s="47"/>
      <c r="D7" s="47"/>
      <c r="E7" s="47"/>
      <c r="F7" s="47"/>
      <c r="G7" s="130"/>
      <c r="H7" s="51"/>
      <c r="I7" s="130"/>
      <c r="J7" s="51"/>
      <c r="K7" s="51"/>
      <c r="L7" s="154"/>
      <c r="M7" s="154"/>
    </row>
    <row r="8" spans="2:36" ht="12.75" customHeight="1">
      <c r="B8" s="46" t="s">
        <v>60</v>
      </c>
      <c r="C8" s="58">
        <v>2921</v>
      </c>
      <c r="D8" s="58">
        <v>2349</v>
      </c>
      <c r="E8" s="58">
        <v>456</v>
      </c>
      <c r="F8" s="58">
        <v>721</v>
      </c>
      <c r="G8" s="59">
        <f>_xlfn.IFERROR(C8/D8-1,"")</f>
        <v>0.24350787569178367</v>
      </c>
      <c r="H8" s="155">
        <f>C8-D8</f>
        <v>572</v>
      </c>
      <c r="I8" s="59">
        <f>_xlfn.IFERROR(E8/F8-1,"")</f>
        <v>-0.3675450762829403</v>
      </c>
      <c r="J8" s="155">
        <f>E8-F8</f>
        <v>-265</v>
      </c>
      <c r="K8" s="55"/>
      <c r="L8" s="155">
        <v>2465</v>
      </c>
      <c r="M8" s="155">
        <v>1628</v>
      </c>
      <c r="R8" s="3"/>
      <c r="S8" s="3"/>
      <c r="T8" s="3"/>
      <c r="U8" s="3"/>
      <c r="V8" s="3"/>
      <c r="W8" s="3"/>
      <c r="AJ8" s="3"/>
    </row>
    <row r="9" spans="2:36" ht="12.75" customHeight="1">
      <c r="B9" s="44" t="s">
        <v>267</v>
      </c>
      <c r="C9" s="47">
        <v>2669</v>
      </c>
      <c r="D9" s="47">
        <v>2614</v>
      </c>
      <c r="E9" s="47">
        <v>673</v>
      </c>
      <c r="F9" s="47">
        <v>658</v>
      </c>
      <c r="G9" s="53">
        <f aca="true" t="shared" si="0" ref="G9:G44">_xlfn.IFERROR(C9/D9-1,"")</f>
        <v>0.021040550879877662</v>
      </c>
      <c r="H9" s="51">
        <f aca="true" t="shared" si="1" ref="H9:H44">C9-D9</f>
        <v>55</v>
      </c>
      <c r="I9" s="53">
        <f aca="true" t="shared" si="2" ref="I9:I22">_xlfn.IFERROR(E9/F9-1,"")</f>
        <v>0.022796352583586588</v>
      </c>
      <c r="J9" s="51">
        <f aca="true" t="shared" si="3" ref="J9:J44">E9-F9</f>
        <v>15</v>
      </c>
      <c r="K9" s="51"/>
      <c r="L9" s="154">
        <v>1996</v>
      </c>
      <c r="M9" s="154">
        <v>1956</v>
      </c>
      <c r="AJ9" s="3"/>
    </row>
    <row r="10" spans="2:36" ht="12.75" customHeight="1">
      <c r="B10" s="44" t="s">
        <v>101</v>
      </c>
      <c r="C10" s="47">
        <v>1001</v>
      </c>
      <c r="D10" s="47">
        <v>861</v>
      </c>
      <c r="E10" s="47">
        <v>154</v>
      </c>
      <c r="F10" s="47">
        <v>249</v>
      </c>
      <c r="G10" s="53">
        <f t="shared" si="0"/>
        <v>0.16260162601626016</v>
      </c>
      <c r="H10" s="51">
        <f t="shared" si="1"/>
        <v>140</v>
      </c>
      <c r="I10" s="53">
        <f t="shared" si="2"/>
        <v>-0.38152610441767065</v>
      </c>
      <c r="J10" s="51">
        <f t="shared" si="3"/>
        <v>-95</v>
      </c>
      <c r="K10" s="51"/>
      <c r="L10" s="154">
        <v>847</v>
      </c>
      <c r="M10" s="154">
        <v>612</v>
      </c>
      <c r="AJ10" s="3"/>
    </row>
    <row r="11" spans="2:36" ht="12.75" customHeight="1">
      <c r="B11" s="44" t="s">
        <v>102</v>
      </c>
      <c r="C11" s="47">
        <v>452</v>
      </c>
      <c r="D11" s="47">
        <v>884</v>
      </c>
      <c r="E11" s="47">
        <v>555</v>
      </c>
      <c r="F11" s="47">
        <v>156</v>
      </c>
      <c r="G11" s="53">
        <f t="shared" si="0"/>
        <v>-0.4886877828054299</v>
      </c>
      <c r="H11" s="51">
        <f t="shared" si="1"/>
        <v>-432</v>
      </c>
      <c r="I11" s="53">
        <f t="shared" si="2"/>
        <v>2.5576923076923075</v>
      </c>
      <c r="J11" s="51">
        <f t="shared" si="3"/>
        <v>399</v>
      </c>
      <c r="K11" s="51"/>
      <c r="L11" s="154">
        <v>-103</v>
      </c>
      <c r="M11" s="154">
        <v>728</v>
      </c>
      <c r="R11" s="3"/>
      <c r="S11" s="3"/>
      <c r="T11" s="3"/>
      <c r="U11" s="3"/>
      <c r="V11" s="3"/>
      <c r="W11" s="3"/>
      <c r="AI11" s="3"/>
      <c r="AJ11" s="3"/>
    </row>
    <row r="12" spans="2:36" ht="12.75" customHeight="1">
      <c r="B12" s="44" t="s">
        <v>103</v>
      </c>
      <c r="C12" s="47">
        <v>304</v>
      </c>
      <c r="D12" s="47">
        <v>368</v>
      </c>
      <c r="E12" s="47">
        <v>248</v>
      </c>
      <c r="F12" s="47">
        <v>298</v>
      </c>
      <c r="G12" s="53">
        <f t="shared" si="0"/>
        <v>-0.17391304347826086</v>
      </c>
      <c r="H12" s="51">
        <f t="shared" si="1"/>
        <v>-64</v>
      </c>
      <c r="I12" s="94">
        <f t="shared" si="2"/>
        <v>-0.16778523489932884</v>
      </c>
      <c r="J12" s="51">
        <f t="shared" si="3"/>
        <v>-50</v>
      </c>
      <c r="K12" s="51"/>
      <c r="L12" s="154">
        <v>56</v>
      </c>
      <c r="M12" s="154">
        <v>70</v>
      </c>
      <c r="AI12" s="3"/>
      <c r="AJ12" s="3"/>
    </row>
    <row r="13" spans="2:36" ht="12.75" customHeight="1">
      <c r="B13" s="44" t="s">
        <v>104</v>
      </c>
      <c r="C13" s="47">
        <v>-755</v>
      </c>
      <c r="D13" s="47">
        <v>-611</v>
      </c>
      <c r="E13" s="47">
        <v>-90</v>
      </c>
      <c r="F13" s="47">
        <v>-155</v>
      </c>
      <c r="G13" s="53">
        <f t="shared" si="0"/>
        <v>0.23567921440261874</v>
      </c>
      <c r="H13" s="51">
        <f t="shared" si="1"/>
        <v>-144</v>
      </c>
      <c r="I13" s="53">
        <f t="shared" si="2"/>
        <v>-0.4193548387096774</v>
      </c>
      <c r="J13" s="51">
        <f t="shared" si="3"/>
        <v>65</v>
      </c>
      <c r="K13" s="51"/>
      <c r="L13" s="154">
        <v>-665</v>
      </c>
      <c r="M13" s="154">
        <v>-456</v>
      </c>
      <c r="AI13" s="3"/>
      <c r="AJ13" s="3"/>
    </row>
    <row r="14" spans="2:36" ht="12.75" customHeight="1">
      <c r="B14" s="44" t="s">
        <v>178</v>
      </c>
      <c r="C14" s="47">
        <v>-1776</v>
      </c>
      <c r="D14" s="47">
        <v>-543</v>
      </c>
      <c r="E14" s="47">
        <v>-852</v>
      </c>
      <c r="F14" s="47">
        <v>-169</v>
      </c>
      <c r="G14" s="53">
        <f t="shared" si="0"/>
        <v>2.270718232044199</v>
      </c>
      <c r="H14" s="51">
        <f t="shared" si="1"/>
        <v>-1233</v>
      </c>
      <c r="I14" s="53">
        <f t="shared" si="2"/>
        <v>4.041420118343195</v>
      </c>
      <c r="J14" s="51">
        <f t="shared" si="3"/>
        <v>-683</v>
      </c>
      <c r="K14" s="51"/>
      <c r="L14" s="154">
        <v>-924</v>
      </c>
      <c r="M14" s="154">
        <v>-374</v>
      </c>
      <c r="R14" s="3"/>
      <c r="S14" s="3"/>
      <c r="T14" s="3"/>
      <c r="U14" s="3"/>
      <c r="V14" s="3"/>
      <c r="W14" s="3"/>
      <c r="AI14" s="3"/>
      <c r="AJ14" s="3"/>
    </row>
    <row r="15" spans="2:36" ht="12.75" customHeight="1">
      <c r="B15" s="44" t="s">
        <v>179</v>
      </c>
      <c r="C15" s="47">
        <v>-1396</v>
      </c>
      <c r="D15" s="47">
        <v>-581</v>
      </c>
      <c r="E15" s="47">
        <v>-1926.7</v>
      </c>
      <c r="F15" s="47">
        <v>-1823.1</v>
      </c>
      <c r="G15" s="53">
        <f t="shared" si="0"/>
        <v>1.4027538726333906</v>
      </c>
      <c r="H15" s="51">
        <f t="shared" si="1"/>
        <v>-815</v>
      </c>
      <c r="I15" s="53">
        <f t="shared" si="2"/>
        <v>0.05682628489934727</v>
      </c>
      <c r="J15" s="51">
        <f t="shared" si="3"/>
        <v>-103.60000000000014</v>
      </c>
      <c r="K15" s="51"/>
      <c r="L15" s="154">
        <v>530.7</v>
      </c>
      <c r="M15" s="154">
        <v>1242.1</v>
      </c>
      <c r="R15" s="3"/>
      <c r="S15" s="3"/>
      <c r="T15" s="3"/>
      <c r="U15" s="3"/>
      <c r="V15" s="3"/>
      <c r="W15" s="3"/>
      <c r="AI15" s="3"/>
      <c r="AJ15" s="3"/>
    </row>
    <row r="16" spans="2:36" ht="12.75" customHeight="1">
      <c r="B16" s="44" t="s">
        <v>180</v>
      </c>
      <c r="C16" s="47">
        <v>-238</v>
      </c>
      <c r="D16" s="47">
        <v>-265</v>
      </c>
      <c r="E16" s="47">
        <v>435</v>
      </c>
      <c r="F16" s="47">
        <v>380.5</v>
      </c>
      <c r="G16" s="53">
        <f t="shared" si="0"/>
        <v>-0.10188679245283017</v>
      </c>
      <c r="H16" s="51">
        <f t="shared" si="1"/>
        <v>27</v>
      </c>
      <c r="I16" s="53">
        <f t="shared" si="2"/>
        <v>0.14323258869908018</v>
      </c>
      <c r="J16" s="51">
        <f t="shared" si="3"/>
        <v>54.5</v>
      </c>
      <c r="K16" s="51"/>
      <c r="L16" s="154">
        <v>-673</v>
      </c>
      <c r="M16" s="154">
        <v>-645.5</v>
      </c>
      <c r="R16" s="3"/>
      <c r="S16" s="3"/>
      <c r="T16" s="3"/>
      <c r="U16" s="3"/>
      <c r="V16" s="3"/>
      <c r="W16" s="3"/>
      <c r="AI16" s="3"/>
      <c r="AJ16" s="3"/>
    </row>
    <row r="17" spans="2:36" ht="12.75" customHeight="1">
      <c r="B17" s="44" t="s">
        <v>181</v>
      </c>
      <c r="C17" s="47">
        <v>61</v>
      </c>
      <c r="D17" s="47">
        <v>87</v>
      </c>
      <c r="E17" s="47">
        <v>54.2</v>
      </c>
      <c r="F17" s="47">
        <v>19.400000000000006</v>
      </c>
      <c r="G17" s="53">
        <f t="shared" si="0"/>
        <v>-0.29885057471264365</v>
      </c>
      <c r="H17" s="51">
        <f t="shared" si="1"/>
        <v>-26</v>
      </c>
      <c r="I17" s="53">
        <f t="shared" si="2"/>
        <v>1.7938144329896901</v>
      </c>
      <c r="J17" s="51">
        <f t="shared" si="3"/>
        <v>34.8</v>
      </c>
      <c r="K17" s="51"/>
      <c r="L17" s="154">
        <v>6.8</v>
      </c>
      <c r="M17" s="154">
        <v>67.6</v>
      </c>
      <c r="R17" s="3"/>
      <c r="S17" s="3"/>
      <c r="T17" s="3"/>
      <c r="U17" s="3"/>
      <c r="V17" s="3"/>
      <c r="W17" s="3"/>
      <c r="AI17" s="3"/>
      <c r="AJ17" s="3"/>
    </row>
    <row r="18" spans="2:36" ht="12.75" customHeight="1">
      <c r="B18" s="44" t="s">
        <v>182</v>
      </c>
      <c r="C18" s="47">
        <v>-33</v>
      </c>
      <c r="D18" s="47">
        <v>-73</v>
      </c>
      <c r="E18" s="47">
        <v>-89.9</v>
      </c>
      <c r="F18" s="47">
        <v>38.599999999999994</v>
      </c>
      <c r="G18" s="53">
        <f t="shared" si="0"/>
        <v>-0.547945205479452</v>
      </c>
      <c r="H18" s="51">
        <f t="shared" si="1"/>
        <v>40</v>
      </c>
      <c r="I18" s="53">
        <f t="shared" si="2"/>
        <v>-3.329015544041451</v>
      </c>
      <c r="J18" s="51">
        <f t="shared" si="3"/>
        <v>-128.5</v>
      </c>
      <c r="K18" s="51"/>
      <c r="L18" s="154">
        <v>56.9</v>
      </c>
      <c r="M18" s="154">
        <v>-111.6</v>
      </c>
      <c r="R18" s="3"/>
      <c r="S18" s="3"/>
      <c r="T18" s="3"/>
      <c r="U18" s="3"/>
      <c r="V18" s="3"/>
      <c r="W18" s="3"/>
      <c r="AI18" s="3"/>
      <c r="AJ18" s="3"/>
    </row>
    <row r="19" spans="2:36" ht="12.75" customHeight="1">
      <c r="B19" s="44" t="s">
        <v>183</v>
      </c>
      <c r="C19" s="47">
        <v>-114</v>
      </c>
      <c r="D19" s="47">
        <v>37</v>
      </c>
      <c r="E19" s="47">
        <v>485.9</v>
      </c>
      <c r="F19" s="47">
        <v>755.2</v>
      </c>
      <c r="G19" s="53">
        <f t="shared" si="0"/>
        <v>-4.081081081081081</v>
      </c>
      <c r="H19" s="51">
        <f t="shared" si="1"/>
        <v>-151</v>
      </c>
      <c r="I19" s="53">
        <f t="shared" si="2"/>
        <v>-0.356594279661017</v>
      </c>
      <c r="J19" s="51">
        <f t="shared" si="3"/>
        <v>-269.30000000000007</v>
      </c>
      <c r="K19" s="51"/>
      <c r="L19" s="154">
        <v>-599.9</v>
      </c>
      <c r="M19" s="154">
        <v>-718.2</v>
      </c>
      <c r="R19" s="3"/>
      <c r="S19" s="3"/>
      <c r="T19" s="3"/>
      <c r="U19" s="3"/>
      <c r="V19" s="3"/>
      <c r="W19" s="3"/>
      <c r="AI19" s="3"/>
      <c r="AJ19" s="3"/>
    </row>
    <row r="20" spans="2:36" ht="12.75" customHeight="1">
      <c r="B20" s="44" t="s">
        <v>272</v>
      </c>
      <c r="C20" s="47">
        <v>-71</v>
      </c>
      <c r="D20" s="47">
        <v>18</v>
      </c>
      <c r="E20" s="47">
        <v>74.30000000000001</v>
      </c>
      <c r="F20" s="47">
        <v>151.4</v>
      </c>
      <c r="G20" s="53">
        <f t="shared" si="0"/>
        <v>-4.944444444444445</v>
      </c>
      <c r="H20" s="51">
        <f t="shared" si="1"/>
        <v>-89</v>
      </c>
      <c r="I20" s="53">
        <f t="shared" si="2"/>
        <v>-0.5092470277410832</v>
      </c>
      <c r="J20" s="51">
        <f t="shared" si="3"/>
        <v>-77.1</v>
      </c>
      <c r="K20" s="51"/>
      <c r="L20" s="154">
        <v>-145.3</v>
      </c>
      <c r="M20" s="154">
        <v>-133.4</v>
      </c>
      <c r="R20" s="3"/>
      <c r="S20" s="3"/>
      <c r="T20" s="3"/>
      <c r="U20" s="3"/>
      <c r="V20" s="3"/>
      <c r="W20" s="3"/>
      <c r="AI20" s="3"/>
      <c r="AJ20" s="3"/>
    </row>
    <row r="21" spans="2:36" ht="12.75" customHeight="1">
      <c r="B21" s="44" t="s">
        <v>184</v>
      </c>
      <c r="C21" s="47">
        <v>15</v>
      </c>
      <c r="D21" s="47">
        <v>234</v>
      </c>
      <c r="E21" s="47">
        <v>115.5</v>
      </c>
      <c r="F21" s="47">
        <v>309</v>
      </c>
      <c r="G21" s="53">
        <f t="shared" si="0"/>
        <v>-0.9358974358974359</v>
      </c>
      <c r="H21" s="51">
        <f t="shared" si="1"/>
        <v>-219</v>
      </c>
      <c r="I21" s="53">
        <f t="shared" si="2"/>
        <v>-0.6262135922330097</v>
      </c>
      <c r="J21" s="51">
        <f t="shared" si="3"/>
        <v>-193.5</v>
      </c>
      <c r="K21" s="51"/>
      <c r="L21" s="154">
        <v>-100.5</v>
      </c>
      <c r="M21" s="154">
        <v>-75</v>
      </c>
      <c r="R21" s="3"/>
      <c r="S21" s="3"/>
      <c r="T21" s="3"/>
      <c r="U21" s="3"/>
      <c r="V21" s="3"/>
      <c r="W21" s="3"/>
      <c r="AI21" s="3"/>
      <c r="AJ21" s="3"/>
    </row>
    <row r="22" spans="2:36" ht="13.5" customHeight="1">
      <c r="B22" s="87" t="s">
        <v>105</v>
      </c>
      <c r="C22" s="88">
        <v>4816</v>
      </c>
      <c r="D22" s="88">
        <v>5922</v>
      </c>
      <c r="E22" s="88">
        <v>1144</v>
      </c>
      <c r="F22" s="88">
        <v>1758</v>
      </c>
      <c r="G22" s="89">
        <f t="shared" si="0"/>
        <v>-0.18676122931442085</v>
      </c>
      <c r="H22" s="90">
        <f t="shared" si="1"/>
        <v>-1106</v>
      </c>
      <c r="I22" s="89">
        <f t="shared" si="2"/>
        <v>-0.3492605233219568</v>
      </c>
      <c r="J22" s="90">
        <f t="shared" si="3"/>
        <v>-614</v>
      </c>
      <c r="K22" s="90"/>
      <c r="L22" s="139">
        <v>3672</v>
      </c>
      <c r="M22" s="139">
        <v>4164</v>
      </c>
      <c r="R22" s="3"/>
      <c r="S22" s="3"/>
      <c r="T22" s="3"/>
      <c r="U22" s="3"/>
      <c r="V22" s="3"/>
      <c r="W22" s="3"/>
      <c r="AI22" s="3"/>
      <c r="AJ22" s="3"/>
    </row>
    <row r="23" spans="2:36" ht="12.75" customHeight="1">
      <c r="B23" s="30"/>
      <c r="C23" s="47"/>
      <c r="D23" s="47"/>
      <c r="E23" s="47"/>
      <c r="F23" s="47"/>
      <c r="G23" s="53">
        <f t="shared" si="0"/>
      </c>
      <c r="H23" s="51">
        <f t="shared" si="1"/>
        <v>0</v>
      </c>
      <c r="I23" s="53"/>
      <c r="J23" s="51"/>
      <c r="K23" s="51"/>
      <c r="L23" s="154"/>
      <c r="M23" s="154"/>
      <c r="AI23" s="3"/>
      <c r="AJ23" s="3"/>
    </row>
    <row r="24" spans="2:36" ht="13.5" customHeight="1" thickBot="1">
      <c r="B24" s="83" t="s">
        <v>106</v>
      </c>
      <c r="C24" s="60"/>
      <c r="D24" s="60"/>
      <c r="E24" s="60"/>
      <c r="F24" s="60"/>
      <c r="G24" s="61">
        <f t="shared" si="0"/>
      </c>
      <c r="H24" s="62">
        <f t="shared" si="1"/>
        <v>0</v>
      </c>
      <c r="I24" s="61"/>
      <c r="J24" s="62"/>
      <c r="K24" s="90"/>
      <c r="L24" s="156"/>
      <c r="M24" s="156"/>
      <c r="R24" s="3"/>
      <c r="S24" s="3"/>
      <c r="T24" s="3"/>
      <c r="U24" s="3"/>
      <c r="V24" s="3"/>
      <c r="W24" s="3"/>
      <c r="AI24" s="3"/>
      <c r="AJ24" s="3"/>
    </row>
    <row r="25" spans="2:36" ht="12.75" customHeight="1">
      <c r="B25" s="44" t="s">
        <v>107</v>
      </c>
      <c r="C25" s="58">
        <v>-740</v>
      </c>
      <c r="D25" s="58">
        <v>-713</v>
      </c>
      <c r="E25" s="58">
        <v>-248</v>
      </c>
      <c r="F25" s="58">
        <v>-206</v>
      </c>
      <c r="G25" s="53">
        <f t="shared" si="0"/>
        <v>0.03786816269284721</v>
      </c>
      <c r="H25" s="51">
        <f t="shared" si="1"/>
        <v>-27</v>
      </c>
      <c r="I25" s="53">
        <f>_xlfn.IFERROR(E25/F25-1,"")</f>
        <v>0.20388349514563098</v>
      </c>
      <c r="J25" s="51">
        <f t="shared" si="3"/>
        <v>-42</v>
      </c>
      <c r="K25" s="51"/>
      <c r="L25" s="155">
        <v>-492</v>
      </c>
      <c r="M25" s="155">
        <v>-507</v>
      </c>
      <c r="AI25" s="3"/>
      <c r="AJ25" s="3"/>
    </row>
    <row r="26" spans="2:36" ht="12.75" customHeight="1">
      <c r="B26" s="44" t="s">
        <v>108</v>
      </c>
      <c r="C26" s="47">
        <v>-2422</v>
      </c>
      <c r="D26" s="47">
        <v>-2255</v>
      </c>
      <c r="E26" s="47">
        <v>-598</v>
      </c>
      <c r="F26" s="47">
        <v>-641</v>
      </c>
      <c r="G26" s="53">
        <f t="shared" si="0"/>
        <v>0.07405764966740569</v>
      </c>
      <c r="H26" s="51">
        <f t="shared" si="1"/>
        <v>-167</v>
      </c>
      <c r="I26" s="53">
        <f>_xlfn.IFERROR(E26/F26-1,"")</f>
        <v>-0.06708268330733225</v>
      </c>
      <c r="J26" s="51">
        <f t="shared" si="3"/>
        <v>43</v>
      </c>
      <c r="K26" s="51"/>
      <c r="L26" s="154">
        <v>-1824</v>
      </c>
      <c r="M26" s="154">
        <v>-1614</v>
      </c>
      <c r="R26" s="3"/>
      <c r="S26" s="3"/>
      <c r="T26" s="3"/>
      <c r="U26" s="3"/>
      <c r="V26" s="3"/>
      <c r="W26" s="3"/>
      <c r="AI26" s="3"/>
      <c r="AJ26" s="3"/>
    </row>
    <row r="27" spans="2:36" ht="12.75" customHeight="1">
      <c r="B27" s="44" t="s">
        <v>109</v>
      </c>
      <c r="C27" s="47">
        <v>-347</v>
      </c>
      <c r="D27" s="48">
        <v>-1027</v>
      </c>
      <c r="E27" s="47">
        <v>0</v>
      </c>
      <c r="F27" s="48">
        <v>-104</v>
      </c>
      <c r="G27" s="130">
        <f t="shared" si="0"/>
        <v>-0.6621226874391432</v>
      </c>
      <c r="H27" s="52">
        <f t="shared" si="1"/>
        <v>680</v>
      </c>
      <c r="I27" s="130">
        <f>_xlfn.IFERROR(E27/F27-1,"")</f>
        <v>-1</v>
      </c>
      <c r="J27" s="51">
        <f t="shared" si="3"/>
        <v>104</v>
      </c>
      <c r="K27" s="55"/>
      <c r="L27" s="157">
        <v>-347</v>
      </c>
      <c r="M27" s="157">
        <v>-923</v>
      </c>
      <c r="X27" s="3"/>
      <c r="Y27" s="3"/>
      <c r="Z27" s="3"/>
      <c r="AA27" s="3"/>
      <c r="AB27" s="3"/>
      <c r="AC27" s="3"/>
      <c r="AD27" s="3"/>
      <c r="AE27" s="3"/>
      <c r="AF27" s="3"/>
      <c r="AH27" s="3"/>
      <c r="AI27" s="3"/>
      <c r="AJ27" s="3"/>
    </row>
    <row r="28" spans="2:13" ht="12.75" customHeight="1">
      <c r="B28" s="44" t="s">
        <v>110</v>
      </c>
      <c r="C28" s="47">
        <v>-354</v>
      </c>
      <c r="D28" s="47">
        <v>153</v>
      </c>
      <c r="E28" s="47">
        <v>-38</v>
      </c>
      <c r="F28" s="47">
        <v>-11</v>
      </c>
      <c r="G28" s="53">
        <f t="shared" si="0"/>
        <v>-3.3137254901960786</v>
      </c>
      <c r="H28" s="51">
        <f t="shared" si="1"/>
        <v>-507</v>
      </c>
      <c r="I28" s="94">
        <f>_xlfn.IFERROR(E28/F28-1,"")</f>
        <v>2.4545454545454546</v>
      </c>
      <c r="J28" s="51">
        <f t="shared" si="3"/>
        <v>-27</v>
      </c>
      <c r="K28" s="56"/>
      <c r="L28" s="154">
        <v>-316</v>
      </c>
      <c r="M28" s="154">
        <v>164</v>
      </c>
    </row>
    <row r="29" spans="2:13" ht="13.5" customHeight="1">
      <c r="B29" s="87" t="s">
        <v>111</v>
      </c>
      <c r="C29" s="88">
        <v>-3863</v>
      </c>
      <c r="D29" s="88">
        <v>-3842</v>
      </c>
      <c r="E29" s="88">
        <v>-884</v>
      </c>
      <c r="F29" s="88">
        <v>-962</v>
      </c>
      <c r="G29" s="89">
        <f t="shared" si="0"/>
        <v>0.005465903175429387</v>
      </c>
      <c r="H29" s="90">
        <f t="shared" si="1"/>
        <v>-21</v>
      </c>
      <c r="I29" s="89">
        <f>_xlfn.IFERROR(E29/F29-1,"")</f>
        <v>-0.08108108108108103</v>
      </c>
      <c r="J29" s="90">
        <f t="shared" si="3"/>
        <v>78</v>
      </c>
      <c r="K29" s="52"/>
      <c r="L29" s="139">
        <v>-2979</v>
      </c>
      <c r="M29" s="139">
        <v>-2880</v>
      </c>
    </row>
    <row r="30" spans="2:13" ht="12.75" customHeight="1">
      <c r="B30" s="30"/>
      <c r="C30" s="47"/>
      <c r="D30" s="47"/>
      <c r="E30" s="47"/>
      <c r="F30" s="47"/>
      <c r="G30" s="53">
        <f t="shared" si="0"/>
      </c>
      <c r="H30" s="51"/>
      <c r="I30" s="53"/>
      <c r="J30" s="51"/>
      <c r="L30" s="154"/>
      <c r="M30" s="154"/>
    </row>
    <row r="31" spans="2:13" ht="13.5" customHeight="1" thickBot="1">
      <c r="B31" s="83" t="s">
        <v>112</v>
      </c>
      <c r="C31" s="60"/>
      <c r="D31" s="60"/>
      <c r="E31" s="60"/>
      <c r="F31" s="60"/>
      <c r="G31" s="61">
        <f t="shared" si="0"/>
      </c>
      <c r="H31" s="62"/>
      <c r="I31" s="61"/>
      <c r="J31" s="62"/>
      <c r="L31" s="156"/>
      <c r="M31" s="156"/>
    </row>
    <row r="32" spans="2:13" ht="13.5" customHeight="1">
      <c r="B32" s="44" t="s">
        <v>274</v>
      </c>
      <c r="C32" s="47">
        <v>0</v>
      </c>
      <c r="D32" s="47">
        <v>-645</v>
      </c>
      <c r="E32" s="47">
        <v>0</v>
      </c>
      <c r="F32" s="47">
        <v>-145</v>
      </c>
      <c r="G32" s="53">
        <f>_xlfn.IFERROR(C32/D32-1,"")</f>
        <v>-1</v>
      </c>
      <c r="H32" s="51">
        <f>C32-D32</f>
        <v>645</v>
      </c>
      <c r="I32" s="53">
        <f>_xlfn.IFERROR(E32/F32-1,"")</f>
        <v>-1</v>
      </c>
      <c r="J32" s="51">
        <f>E32-F32</f>
        <v>145</v>
      </c>
      <c r="L32" s="154">
        <v>0</v>
      </c>
      <c r="M32" s="154">
        <v>-500</v>
      </c>
    </row>
    <row r="33" spans="2:13" ht="12.75" customHeight="1">
      <c r="B33" s="44" t="s">
        <v>113</v>
      </c>
      <c r="C33" s="47">
        <v>2218</v>
      </c>
      <c r="D33" s="47">
        <v>451</v>
      </c>
      <c r="E33" s="47">
        <v>836</v>
      </c>
      <c r="F33" s="47">
        <v>107</v>
      </c>
      <c r="G33" s="53">
        <f t="shared" si="0"/>
        <v>3.917960088691796</v>
      </c>
      <c r="H33" s="51">
        <f t="shared" si="1"/>
        <v>1767</v>
      </c>
      <c r="I33" s="53">
        <f aca="true" t="shared" si="4" ref="I33:I44">_xlfn.IFERROR(E33/F33-1,"")</f>
        <v>6.813084112149533</v>
      </c>
      <c r="J33" s="51">
        <f t="shared" si="3"/>
        <v>729</v>
      </c>
      <c r="L33" s="154">
        <v>1382</v>
      </c>
      <c r="M33" s="154">
        <v>344</v>
      </c>
    </row>
    <row r="34" spans="2:13" ht="12.75" customHeight="1">
      <c r="B34" s="44" t="s">
        <v>114</v>
      </c>
      <c r="C34" s="47">
        <v>165</v>
      </c>
      <c r="D34" s="48">
        <v>89</v>
      </c>
      <c r="E34" s="47">
        <v>0</v>
      </c>
      <c r="F34" s="48">
        <v>0</v>
      </c>
      <c r="G34" s="53">
        <f t="shared" si="0"/>
        <v>0.853932584269663</v>
      </c>
      <c r="H34" s="51">
        <f t="shared" si="1"/>
        <v>76</v>
      </c>
      <c r="I34" s="53">
        <f t="shared" si="4"/>
      </c>
      <c r="J34" s="51">
        <f t="shared" si="3"/>
        <v>0</v>
      </c>
      <c r="L34" s="157">
        <v>165</v>
      </c>
      <c r="M34" s="157">
        <v>89</v>
      </c>
    </row>
    <row r="35" spans="2:13" ht="12.75" customHeight="1">
      <c r="B35" s="44" t="s">
        <v>115</v>
      </c>
      <c r="C35" s="47">
        <v>-5407</v>
      </c>
      <c r="D35" s="47">
        <v>-1021</v>
      </c>
      <c r="E35" s="47">
        <v>-41</v>
      </c>
      <c r="F35" s="47">
        <v>-259</v>
      </c>
      <c r="G35" s="94">
        <f t="shared" si="0"/>
        <v>4.295788442703232</v>
      </c>
      <c r="H35" s="51">
        <f t="shared" si="1"/>
        <v>-4386</v>
      </c>
      <c r="I35" s="94">
        <f t="shared" si="4"/>
        <v>-0.8416988416988417</v>
      </c>
      <c r="J35" s="51">
        <f t="shared" si="3"/>
        <v>218</v>
      </c>
      <c r="L35" s="154">
        <v>-5366</v>
      </c>
      <c r="M35" s="154">
        <v>-762</v>
      </c>
    </row>
    <row r="36" spans="2:13" ht="12.75" customHeight="1">
      <c r="B36" s="44" t="s">
        <v>116</v>
      </c>
      <c r="C36" s="48">
        <v>-1156</v>
      </c>
      <c r="D36" s="48">
        <v>-1062</v>
      </c>
      <c r="E36" s="48">
        <v>0</v>
      </c>
      <c r="F36" s="48">
        <v>0</v>
      </c>
      <c r="G36" s="52">
        <f t="shared" si="0"/>
        <v>0.08851224105461397</v>
      </c>
      <c r="H36" s="52">
        <f t="shared" si="1"/>
        <v>-94</v>
      </c>
      <c r="I36" s="52">
        <f t="shared" si="4"/>
      </c>
      <c r="J36" s="52">
        <f t="shared" si="3"/>
        <v>0</v>
      </c>
      <c r="L36" s="157">
        <v>-1156</v>
      </c>
      <c r="M36" s="157">
        <v>-1062</v>
      </c>
    </row>
    <row r="37" spans="2:13" ht="12.75" customHeight="1">
      <c r="B37" s="44" t="s">
        <v>117</v>
      </c>
      <c r="C37" s="47">
        <v>-20</v>
      </c>
      <c r="D37" s="47">
        <v>-78</v>
      </c>
      <c r="E37" s="47">
        <v>0</v>
      </c>
      <c r="F37" s="47">
        <v>-20</v>
      </c>
      <c r="G37" s="53">
        <f t="shared" si="0"/>
        <v>-0.7435897435897436</v>
      </c>
      <c r="H37" s="51">
        <f t="shared" si="1"/>
        <v>58</v>
      </c>
      <c r="I37" s="53">
        <f t="shared" si="4"/>
        <v>-1</v>
      </c>
      <c r="J37" s="51">
        <f t="shared" si="3"/>
        <v>20</v>
      </c>
      <c r="L37" s="154">
        <v>-20</v>
      </c>
      <c r="M37" s="154">
        <v>-58</v>
      </c>
    </row>
    <row r="38" spans="2:13" ht="12.75" customHeight="1">
      <c r="B38" s="44" t="s">
        <v>118</v>
      </c>
      <c r="C38" s="47">
        <v>-4</v>
      </c>
      <c r="D38" s="47">
        <v>-3</v>
      </c>
      <c r="E38" s="47">
        <v>-6</v>
      </c>
      <c r="F38" s="47">
        <v>-3</v>
      </c>
      <c r="G38" s="94">
        <f t="shared" si="0"/>
        <v>0.33333333333333326</v>
      </c>
      <c r="H38" s="51">
        <f t="shared" si="1"/>
        <v>-1</v>
      </c>
      <c r="I38" s="94">
        <f t="shared" si="4"/>
        <v>1</v>
      </c>
      <c r="J38" s="51">
        <f t="shared" si="3"/>
        <v>-3</v>
      </c>
      <c r="L38" s="154">
        <v>2</v>
      </c>
      <c r="M38" s="154">
        <v>0</v>
      </c>
    </row>
    <row r="39" spans="2:13" ht="13.5" customHeight="1">
      <c r="B39" s="87" t="s">
        <v>119</v>
      </c>
      <c r="C39" s="88">
        <v>-4204</v>
      </c>
      <c r="D39" s="88">
        <v>-2269</v>
      </c>
      <c r="E39" s="88">
        <v>789</v>
      </c>
      <c r="F39" s="88">
        <v>-320</v>
      </c>
      <c r="G39" s="93">
        <f t="shared" si="0"/>
        <v>0.8527985896870869</v>
      </c>
      <c r="H39" s="90">
        <f t="shared" si="1"/>
        <v>-1935</v>
      </c>
      <c r="I39" s="93">
        <f t="shared" si="4"/>
        <v>-3.465625</v>
      </c>
      <c r="J39" s="90">
        <f t="shared" si="3"/>
        <v>1109</v>
      </c>
      <c r="L39" s="139">
        <v>-4993</v>
      </c>
      <c r="M39" s="139">
        <v>-1949</v>
      </c>
    </row>
    <row r="40" spans="2:13" ht="12.75" customHeight="1">
      <c r="B40" s="30"/>
      <c r="C40" s="47"/>
      <c r="D40" s="47"/>
      <c r="E40" s="47"/>
      <c r="F40" s="47"/>
      <c r="G40" s="53"/>
      <c r="H40" s="51"/>
      <c r="I40" s="53"/>
      <c r="J40" s="51"/>
      <c r="L40" s="154"/>
      <c r="M40" s="154"/>
    </row>
    <row r="41" spans="2:13" ht="13.5" customHeight="1" thickBot="1">
      <c r="B41" s="83" t="s">
        <v>120</v>
      </c>
      <c r="C41" s="84">
        <v>-3251</v>
      </c>
      <c r="D41" s="84">
        <v>-189</v>
      </c>
      <c r="E41" s="84">
        <v>1049</v>
      </c>
      <c r="F41" s="84">
        <v>476</v>
      </c>
      <c r="G41" s="85">
        <f t="shared" si="0"/>
        <v>16.201058201058203</v>
      </c>
      <c r="H41" s="86">
        <f t="shared" si="1"/>
        <v>-3062</v>
      </c>
      <c r="I41" s="85">
        <f t="shared" si="4"/>
        <v>1.2037815126050422</v>
      </c>
      <c r="J41" s="86">
        <f t="shared" si="3"/>
        <v>573</v>
      </c>
      <c r="L41" s="158">
        <v>-4300</v>
      </c>
      <c r="M41" s="158">
        <v>-665</v>
      </c>
    </row>
    <row r="42" spans="2:13" ht="12.75" customHeight="1">
      <c r="B42" s="44" t="s">
        <v>121</v>
      </c>
      <c r="C42" s="47">
        <v>5832</v>
      </c>
      <c r="D42" s="47">
        <v>6021</v>
      </c>
      <c r="E42" s="47">
        <v>1532</v>
      </c>
      <c r="F42" s="47">
        <v>5356</v>
      </c>
      <c r="G42" s="53">
        <f t="shared" si="0"/>
        <v>-0.03139013452914796</v>
      </c>
      <c r="H42" s="51">
        <f t="shared" si="1"/>
        <v>-189</v>
      </c>
      <c r="I42" s="53">
        <f t="shared" si="4"/>
        <v>-0.713965646004481</v>
      </c>
      <c r="J42" s="51">
        <f t="shared" si="3"/>
        <v>-3824</v>
      </c>
      <c r="L42" s="154">
        <v>5832</v>
      </c>
      <c r="M42" s="154">
        <v>6021</v>
      </c>
    </row>
    <row r="43" spans="2:13" ht="12.75" customHeight="1">
      <c r="B43" s="44" t="s">
        <v>122</v>
      </c>
      <c r="C43" s="47">
        <v>0</v>
      </c>
      <c r="D43" s="47">
        <v>-4</v>
      </c>
      <c r="E43" s="47">
        <v>0</v>
      </c>
      <c r="F43" s="47">
        <v>5</v>
      </c>
      <c r="G43" s="53">
        <f t="shared" si="0"/>
        <v>-1</v>
      </c>
      <c r="H43" s="51">
        <f t="shared" si="1"/>
        <v>4</v>
      </c>
      <c r="I43" s="53">
        <f t="shared" si="4"/>
        <v>-1</v>
      </c>
      <c r="J43" s="51">
        <f t="shared" si="3"/>
        <v>-5</v>
      </c>
      <c r="L43" s="154">
        <v>0</v>
      </c>
      <c r="M43" s="154">
        <v>-9</v>
      </c>
    </row>
    <row r="44" spans="2:13" ht="13.5" customHeight="1">
      <c r="B44" s="87" t="s">
        <v>123</v>
      </c>
      <c r="C44" s="88">
        <v>2581</v>
      </c>
      <c r="D44" s="88">
        <v>5832</v>
      </c>
      <c r="E44" s="88">
        <v>2581</v>
      </c>
      <c r="F44" s="88">
        <v>5832</v>
      </c>
      <c r="G44" s="89">
        <f t="shared" si="0"/>
        <v>-0.5574417009602195</v>
      </c>
      <c r="H44" s="90">
        <f t="shared" si="1"/>
        <v>-3251</v>
      </c>
      <c r="I44" s="89">
        <f t="shared" si="4"/>
        <v>-0.5574417009602195</v>
      </c>
      <c r="J44" s="90">
        <f t="shared" si="3"/>
        <v>-3251</v>
      </c>
      <c r="L44" s="139">
        <v>1532</v>
      </c>
      <c r="M44" s="139">
        <v>5356</v>
      </c>
    </row>
    <row r="45" spans="3:13" ht="15.75" customHeight="1">
      <c r="C45" s="2"/>
      <c r="D45" s="2"/>
      <c r="E45" s="2"/>
      <c r="F45" s="2"/>
      <c r="L45" s="2"/>
      <c r="M45" s="2"/>
    </row>
    <row r="46" spans="2:13" ht="56.25" customHeight="1">
      <c r="B46" s="167" t="s">
        <v>289</v>
      </c>
      <c r="C46" s="2"/>
      <c r="D46" s="2"/>
      <c r="E46" s="2"/>
      <c r="F46" s="2"/>
      <c r="L46" s="2"/>
      <c r="M46" s="2"/>
    </row>
    <row r="47" spans="3:13" ht="15.75" customHeight="1">
      <c r="C47" s="2"/>
      <c r="D47" s="2"/>
      <c r="E47" s="2"/>
      <c r="F47" s="2"/>
      <c r="L47" s="2"/>
      <c r="M47" s="2"/>
    </row>
    <row r="48" spans="3:13" ht="15.75" customHeight="1">
      <c r="C48" s="2"/>
      <c r="D48" s="2"/>
      <c r="E48" s="2"/>
      <c r="F48" s="2"/>
      <c r="L48" s="2"/>
      <c r="M48" s="2"/>
    </row>
    <row r="49" spans="3:13" ht="15.75" customHeight="1">
      <c r="C49" s="2"/>
      <c r="D49" s="2"/>
      <c r="E49" s="2"/>
      <c r="F49" s="2"/>
      <c r="L49" s="2"/>
      <c r="M49" s="2"/>
    </row>
    <row r="50" spans="3:13" ht="12.75" customHeight="1">
      <c r="C50" s="2"/>
      <c r="D50" s="2"/>
      <c r="E50" s="2"/>
      <c r="F50" s="2"/>
      <c r="L50" s="2"/>
      <c r="M50" s="2"/>
    </row>
    <row r="51" spans="7:10" ht="12.75" customHeight="1">
      <c r="G51" s="1"/>
      <c r="H51" s="1"/>
      <c r="I51" s="1"/>
      <c r="J51" s="1"/>
    </row>
    <row r="52" spans="3:13" ht="12.75" customHeight="1">
      <c r="C52" s="2"/>
      <c r="D52" s="2"/>
      <c r="E52" s="2"/>
      <c r="F52" s="2"/>
      <c r="L52" s="2"/>
      <c r="M52" s="2"/>
    </row>
    <row r="53" spans="3:13" ht="12.75" customHeight="1">
      <c r="C53" s="2"/>
      <c r="D53" s="2"/>
      <c r="E53" s="2"/>
      <c r="F53" s="2"/>
      <c r="L53" s="2"/>
      <c r="M53" s="2"/>
    </row>
    <row r="54" spans="3:13" ht="12.75" customHeight="1">
      <c r="C54" s="2"/>
      <c r="D54" s="2"/>
      <c r="E54" s="2"/>
      <c r="F54" s="2"/>
      <c r="L54" s="2"/>
      <c r="M54" s="2"/>
    </row>
    <row r="55" spans="3:13" ht="12.75" customHeight="1">
      <c r="C55" s="2"/>
      <c r="D55" s="2"/>
      <c r="E55" s="2"/>
      <c r="F55" s="2"/>
      <c r="L55" s="2"/>
      <c r="M55" s="2"/>
    </row>
    <row r="56" spans="2:36" s="2" customFormat="1" ht="14.25" customHeight="1">
      <c r="B56" s="1"/>
      <c r="K56" s="1"/>
      <c r="N56" s="1"/>
      <c r="O56" s="1"/>
      <c r="P56" s="1"/>
      <c r="Q56" s="1"/>
      <c r="R56" s="1"/>
      <c r="S56" s="1"/>
      <c r="T56" s="1"/>
      <c r="U56" s="1"/>
      <c r="V56" s="1"/>
      <c r="W56" s="1"/>
      <c r="X56" s="1"/>
      <c r="Y56" s="1"/>
      <c r="Z56" s="1"/>
      <c r="AA56" s="1"/>
      <c r="AB56" s="1"/>
      <c r="AC56" s="1"/>
      <c r="AD56" s="1"/>
      <c r="AE56" s="1"/>
      <c r="AF56" s="1"/>
      <c r="AG56" s="1"/>
      <c r="AH56" s="1"/>
      <c r="AI56" s="1"/>
      <c r="AJ56" s="1"/>
    </row>
    <row r="57" spans="2:36" s="2" customFormat="1" ht="12.75" customHeight="1">
      <c r="B57" s="1"/>
      <c r="K57" s="1"/>
      <c r="N57" s="1"/>
      <c r="O57" s="1"/>
      <c r="P57" s="1"/>
      <c r="Q57" s="1"/>
      <c r="R57" s="1"/>
      <c r="S57" s="1"/>
      <c r="T57" s="1"/>
      <c r="U57" s="1"/>
      <c r="V57" s="1"/>
      <c r="W57" s="1"/>
      <c r="X57" s="1"/>
      <c r="Y57" s="1"/>
      <c r="Z57" s="1"/>
      <c r="AA57" s="1"/>
      <c r="AB57" s="1"/>
      <c r="AC57" s="1"/>
      <c r="AD57" s="1"/>
      <c r="AE57" s="1"/>
      <c r="AF57" s="1"/>
      <c r="AG57" s="1"/>
      <c r="AH57" s="1"/>
      <c r="AI57" s="1"/>
      <c r="AJ57" s="1"/>
    </row>
    <row r="58" spans="2:36" s="2" customFormat="1" ht="12.75" customHeight="1">
      <c r="B58" s="1"/>
      <c r="K58" s="1"/>
      <c r="N58" s="1"/>
      <c r="O58" s="1"/>
      <c r="P58" s="1"/>
      <c r="Q58" s="1"/>
      <c r="R58" s="1"/>
      <c r="S58" s="1"/>
      <c r="T58" s="1"/>
      <c r="U58" s="1"/>
      <c r="V58" s="1"/>
      <c r="W58" s="1"/>
      <c r="X58" s="1"/>
      <c r="Y58" s="1"/>
      <c r="Z58" s="1"/>
      <c r="AA58" s="1"/>
      <c r="AB58" s="1"/>
      <c r="AC58" s="1"/>
      <c r="AD58" s="1"/>
      <c r="AE58" s="1"/>
      <c r="AF58" s="1"/>
      <c r="AG58" s="1"/>
      <c r="AH58" s="1"/>
      <c r="AI58" s="1"/>
      <c r="AJ58" s="1"/>
    </row>
    <row r="59" spans="2:36"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s="2" customFormat="1" ht="12.75">
      <c r="B60" s="1"/>
      <c r="K60" s="1"/>
      <c r="N60" s="1"/>
      <c r="O60" s="1"/>
      <c r="P60" s="1"/>
      <c r="Q60" s="1"/>
      <c r="R60" s="1"/>
      <c r="S60" s="1"/>
      <c r="T60" s="1"/>
      <c r="U60" s="1"/>
      <c r="V60" s="1"/>
      <c r="W60" s="1"/>
      <c r="X60" s="1"/>
      <c r="Y60" s="1"/>
      <c r="Z60" s="1"/>
      <c r="AA60" s="1"/>
      <c r="AB60" s="1"/>
      <c r="AC60" s="1"/>
      <c r="AD60" s="1"/>
      <c r="AE60" s="1"/>
      <c r="AF60" s="1"/>
      <c r="AG60" s="1"/>
      <c r="AH60" s="1"/>
      <c r="AI60" s="1"/>
      <c r="AJ60" s="1"/>
    </row>
    <row r="61" spans="2:36" s="2" customFormat="1" ht="12.75">
      <c r="B61" s="1"/>
      <c r="K61" s="1"/>
      <c r="N61" s="1"/>
      <c r="O61" s="1"/>
      <c r="P61" s="1"/>
      <c r="Q61" s="1"/>
      <c r="R61" s="1"/>
      <c r="S61" s="1"/>
      <c r="T61" s="1"/>
      <c r="U61" s="1"/>
      <c r="V61" s="1"/>
      <c r="W61" s="1"/>
      <c r="X61" s="1"/>
      <c r="Y61" s="1"/>
      <c r="Z61" s="1"/>
      <c r="AA61" s="1"/>
      <c r="AB61" s="1"/>
      <c r="AC61" s="1"/>
      <c r="AD61" s="1"/>
      <c r="AE61" s="1"/>
      <c r="AF61" s="1"/>
      <c r="AG61" s="1"/>
      <c r="AH61" s="1"/>
      <c r="AI61" s="1"/>
      <c r="AJ61" s="1"/>
    </row>
    <row r="62" spans="2:36" s="2" customFormat="1" ht="12.75">
      <c r="B62" s="1"/>
      <c r="K62" s="1"/>
      <c r="N62" s="1"/>
      <c r="O62" s="1"/>
      <c r="P62" s="1"/>
      <c r="Q62" s="1"/>
      <c r="R62" s="1"/>
      <c r="S62" s="1"/>
      <c r="T62" s="1"/>
      <c r="U62" s="1"/>
      <c r="V62" s="1"/>
      <c r="W62" s="1"/>
      <c r="X62" s="1"/>
      <c r="Y62" s="1"/>
      <c r="Z62" s="1"/>
      <c r="AA62" s="1"/>
      <c r="AB62" s="1"/>
      <c r="AC62" s="1"/>
      <c r="AD62" s="1"/>
      <c r="AE62" s="1"/>
      <c r="AF62" s="1"/>
      <c r="AG62" s="1"/>
      <c r="AH62" s="1"/>
      <c r="AI62" s="1"/>
      <c r="AJ62" s="1"/>
    </row>
    <row r="63" spans="2:36" s="2" customFormat="1" ht="12.75">
      <c r="B63" s="1"/>
      <c r="K63" s="1"/>
      <c r="N63" s="1"/>
      <c r="O63" s="1"/>
      <c r="P63" s="1"/>
      <c r="Q63" s="1"/>
      <c r="R63" s="1"/>
      <c r="S63" s="1"/>
      <c r="T63" s="1"/>
      <c r="U63" s="1"/>
      <c r="V63" s="1"/>
      <c r="W63" s="1"/>
      <c r="X63" s="1"/>
      <c r="Y63" s="1"/>
      <c r="Z63" s="1"/>
      <c r="AA63" s="1"/>
      <c r="AB63" s="1"/>
      <c r="AC63" s="1"/>
      <c r="AD63" s="1"/>
      <c r="AE63" s="1"/>
      <c r="AF63" s="1"/>
      <c r="AG63" s="1"/>
      <c r="AH63" s="1"/>
      <c r="AI63" s="1"/>
      <c r="AJ63" s="1"/>
    </row>
    <row r="64" spans="2:36" s="2" customFormat="1" ht="12.75">
      <c r="B64" s="1"/>
      <c r="K64" s="1"/>
      <c r="N64" s="1"/>
      <c r="O64" s="1"/>
      <c r="P64" s="1"/>
      <c r="Q64" s="1"/>
      <c r="R64" s="1"/>
      <c r="S64" s="1"/>
      <c r="T64" s="1"/>
      <c r="U64" s="1"/>
      <c r="V64" s="1"/>
      <c r="W64" s="1"/>
      <c r="X64" s="1"/>
      <c r="Y64" s="1"/>
      <c r="Z64" s="1"/>
      <c r="AA64" s="1"/>
      <c r="AB64" s="1"/>
      <c r="AC64" s="1"/>
      <c r="AD64" s="1"/>
      <c r="AE64" s="1"/>
      <c r="AF64" s="1"/>
      <c r="AG64" s="1"/>
      <c r="AH64" s="1"/>
      <c r="AI64" s="1"/>
      <c r="AJ64" s="1"/>
    </row>
    <row r="65" spans="2:36"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s="2" customFormat="1" ht="12.75">
      <c r="B66" s="1"/>
      <c r="K66" s="1"/>
      <c r="N66" s="1"/>
      <c r="O66" s="1"/>
      <c r="P66" s="1"/>
      <c r="Q66" s="1"/>
      <c r="R66" s="1"/>
      <c r="S66" s="1"/>
      <c r="T66" s="1"/>
      <c r="U66" s="1"/>
      <c r="V66" s="1"/>
      <c r="W66" s="1"/>
      <c r="X66" s="1"/>
      <c r="Y66" s="1"/>
      <c r="Z66" s="1"/>
      <c r="AA66" s="1"/>
      <c r="AB66" s="1"/>
      <c r="AC66" s="1"/>
      <c r="AD66" s="1"/>
      <c r="AE66" s="1"/>
      <c r="AF66" s="1"/>
      <c r="AG66" s="1"/>
      <c r="AH66" s="1"/>
      <c r="AI66" s="1"/>
      <c r="AJ66" s="1"/>
    </row>
    <row r="67" spans="2:36" s="2" customFormat="1" ht="12.75">
      <c r="B67" s="1"/>
      <c r="K67" s="1"/>
      <c r="N67" s="1"/>
      <c r="O67" s="1"/>
      <c r="P67" s="1"/>
      <c r="Q67" s="1"/>
      <c r="R67" s="1"/>
      <c r="S67" s="1"/>
      <c r="T67" s="1"/>
      <c r="U67" s="1"/>
      <c r="V67" s="1"/>
      <c r="W67" s="1"/>
      <c r="X67" s="1"/>
      <c r="Y67" s="1"/>
      <c r="Z67" s="1"/>
      <c r="AA67" s="1"/>
      <c r="AB67" s="1"/>
      <c r="AC67" s="1"/>
      <c r="AD67" s="1"/>
      <c r="AE67" s="1"/>
      <c r="AF67" s="1"/>
      <c r="AG67" s="1"/>
      <c r="AH67" s="1"/>
      <c r="AI67" s="1"/>
      <c r="AJ67" s="1"/>
    </row>
    <row r="68" spans="2:36" s="2" customFormat="1" ht="12.75">
      <c r="B68" s="1"/>
      <c r="K68" s="1"/>
      <c r="N68" s="1"/>
      <c r="O68" s="1"/>
      <c r="P68" s="1"/>
      <c r="Q68" s="1"/>
      <c r="R68" s="1"/>
      <c r="S68" s="1"/>
      <c r="T68" s="1"/>
      <c r="U68" s="1"/>
      <c r="V68" s="1"/>
      <c r="W68" s="1"/>
      <c r="X68" s="1"/>
      <c r="Y68" s="1"/>
      <c r="Z68" s="1"/>
      <c r="AA68" s="1"/>
      <c r="AB68" s="1"/>
      <c r="AC68" s="1"/>
      <c r="AD68" s="1"/>
      <c r="AE68" s="1"/>
      <c r="AF68" s="1"/>
      <c r="AG68" s="1"/>
      <c r="AH68" s="1"/>
      <c r="AI68" s="1"/>
      <c r="AJ68" s="1"/>
    </row>
    <row r="69" spans="2:36" s="2" customFormat="1" ht="12.75">
      <c r="B69" s="1"/>
      <c r="K69" s="1"/>
      <c r="N69" s="1"/>
      <c r="O69" s="1"/>
      <c r="P69" s="1"/>
      <c r="Q69" s="1"/>
      <c r="R69" s="1"/>
      <c r="S69" s="1"/>
      <c r="T69" s="1"/>
      <c r="U69" s="1"/>
      <c r="V69" s="1"/>
      <c r="W69" s="1"/>
      <c r="X69" s="1"/>
      <c r="Y69" s="1"/>
      <c r="Z69" s="1"/>
      <c r="AA69" s="1"/>
      <c r="AB69" s="1"/>
      <c r="AC69" s="1"/>
      <c r="AD69" s="1"/>
      <c r="AE69" s="1"/>
      <c r="AF69" s="1"/>
      <c r="AG69" s="1"/>
      <c r="AH69" s="1"/>
      <c r="AI69" s="1"/>
      <c r="AJ69" s="1"/>
    </row>
    <row r="70" spans="2:36" s="2" customFormat="1" ht="12.75">
      <c r="B70" s="1"/>
      <c r="K70" s="1"/>
      <c r="N70" s="1"/>
      <c r="O70" s="1"/>
      <c r="P70" s="1"/>
      <c r="Q70" s="1"/>
      <c r="R70" s="1"/>
      <c r="S70" s="1"/>
      <c r="T70" s="1"/>
      <c r="U70" s="1"/>
      <c r="V70" s="1"/>
      <c r="W70" s="1"/>
      <c r="X70" s="1"/>
      <c r="Y70" s="1"/>
      <c r="Z70" s="1"/>
      <c r="AA70" s="1"/>
      <c r="AB70" s="1"/>
      <c r="AC70" s="1"/>
      <c r="AD70" s="1"/>
      <c r="AE70" s="1"/>
      <c r="AF70" s="1"/>
      <c r="AG70" s="1"/>
      <c r="AH70" s="1"/>
      <c r="AI70" s="1"/>
      <c r="AJ70" s="1"/>
    </row>
    <row r="71" spans="2:36" s="2" customFormat="1" ht="12.7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3:13" ht="12.75">
      <c r="C72" s="2"/>
      <c r="D72" s="2"/>
      <c r="E72" s="2"/>
      <c r="F72" s="2"/>
      <c r="L72" s="2"/>
      <c r="M72" s="2"/>
    </row>
    <row r="73" spans="3:13" ht="12.75">
      <c r="C73" s="2"/>
      <c r="D73" s="2"/>
      <c r="E73" s="2"/>
      <c r="F73" s="2"/>
      <c r="L73" s="2"/>
      <c r="M73" s="2"/>
    </row>
    <row r="74" spans="3:13" ht="12.75">
      <c r="C74" s="2"/>
      <c r="D74" s="2"/>
      <c r="E74" s="2"/>
      <c r="F74" s="2"/>
      <c r="L74" s="2"/>
      <c r="M74" s="2"/>
    </row>
    <row r="75" spans="3:13" ht="12.75">
      <c r="C75" s="2"/>
      <c r="D75" s="2"/>
      <c r="E75" s="2"/>
      <c r="F75" s="2"/>
      <c r="L75" s="2"/>
      <c r="M75" s="2"/>
    </row>
    <row r="76" spans="3:13" ht="12.75">
      <c r="C76" s="2"/>
      <c r="D76" s="2"/>
      <c r="E76" s="2"/>
      <c r="F76" s="2"/>
      <c r="L76" s="2"/>
      <c r="M76" s="2"/>
    </row>
    <row r="77" spans="3:13" ht="12.75">
      <c r="C77" s="2"/>
      <c r="D77" s="2"/>
      <c r="E77" s="2"/>
      <c r="F77" s="2"/>
      <c r="L77" s="2"/>
      <c r="M77" s="2"/>
    </row>
    <row r="78" spans="3:13" ht="12.75">
      <c r="C78" s="2"/>
      <c r="D78" s="2"/>
      <c r="E78" s="2"/>
      <c r="F78" s="2"/>
      <c r="L78" s="2"/>
      <c r="M78" s="2"/>
    </row>
    <row r="79" spans="7:10" ht="12.75">
      <c r="G79" s="1"/>
      <c r="H79" s="1"/>
      <c r="I79" s="1"/>
      <c r="J79" s="1"/>
    </row>
    <row r="80" spans="3:13" ht="12.75">
      <c r="C80" s="2"/>
      <c r="D80" s="2"/>
      <c r="E80" s="2"/>
      <c r="F80" s="2"/>
      <c r="L80" s="2"/>
      <c r="M80" s="2"/>
    </row>
    <row r="81" spans="3:13" ht="12.75" customHeight="1">
      <c r="C81" s="2"/>
      <c r="D81" s="2"/>
      <c r="E81" s="2"/>
      <c r="F81" s="2"/>
      <c r="L81" s="2"/>
      <c r="M81" s="2"/>
    </row>
    <row r="82" spans="3:13" ht="12.75" customHeight="1">
      <c r="C82" s="2"/>
      <c r="D82" s="2"/>
      <c r="E82" s="2"/>
      <c r="F82" s="2"/>
      <c r="L82" s="2"/>
      <c r="M82" s="2"/>
    </row>
    <row r="83" spans="3:13" ht="12.75">
      <c r="C83" s="2"/>
      <c r="D83" s="2"/>
      <c r="E83" s="2"/>
      <c r="F83" s="2"/>
      <c r="L83" s="2"/>
      <c r="M83" s="2"/>
    </row>
    <row r="84" spans="3:13" ht="12.75">
      <c r="C84" s="2"/>
      <c r="D84" s="2"/>
      <c r="E84" s="2"/>
      <c r="F84" s="2"/>
      <c r="L84" s="2"/>
      <c r="M84" s="2"/>
    </row>
    <row r="85" spans="7:10" ht="12.75">
      <c r="G85" s="1"/>
      <c r="H85" s="1"/>
      <c r="I85" s="1"/>
      <c r="J85" s="1"/>
    </row>
    <row r="86" spans="3:13" ht="12.75">
      <c r="C86" s="2"/>
      <c r="D86" s="2"/>
      <c r="E86" s="2"/>
      <c r="F86" s="2"/>
      <c r="L86" s="2"/>
      <c r="M86" s="2"/>
    </row>
    <row r="87" spans="3:13" ht="12.75">
      <c r="C87" s="2"/>
      <c r="D87" s="2"/>
      <c r="E87" s="2"/>
      <c r="F87" s="2"/>
      <c r="L87" s="2"/>
      <c r="M87" s="2"/>
    </row>
    <row r="88" spans="7:10" ht="12.75">
      <c r="G88" s="1"/>
      <c r="H88" s="1"/>
      <c r="I88" s="1"/>
      <c r="J88" s="1"/>
    </row>
    <row r="89" spans="3:13" ht="12.75">
      <c r="C89" s="2"/>
      <c r="D89" s="2"/>
      <c r="E89" s="2"/>
      <c r="F89" s="2"/>
      <c r="L89" s="2"/>
      <c r="M89" s="2"/>
    </row>
    <row r="90" spans="3:13" ht="12.75">
      <c r="C90" s="2"/>
      <c r="D90" s="2"/>
      <c r="E90" s="2"/>
      <c r="F90" s="2"/>
      <c r="L90" s="2"/>
      <c r="M90" s="2"/>
    </row>
    <row r="91" spans="7:10" ht="12.75">
      <c r="G91" s="1"/>
      <c r="H91" s="1"/>
      <c r="I91" s="1"/>
      <c r="J91" s="1"/>
    </row>
    <row r="92" spans="3:13" ht="12.75">
      <c r="C92" s="2"/>
      <c r="D92" s="2"/>
      <c r="E92" s="2"/>
      <c r="F92" s="2"/>
      <c r="L92" s="2"/>
      <c r="M92" s="2"/>
    </row>
    <row r="93" spans="7:10" ht="12.75">
      <c r="G93" s="1"/>
      <c r="H93" s="1"/>
      <c r="I93" s="1"/>
      <c r="J93" s="1"/>
    </row>
    <row r="94" spans="3:13" ht="12.75">
      <c r="C94" s="2"/>
      <c r="D94" s="2"/>
      <c r="E94" s="2"/>
      <c r="F94" s="2"/>
      <c r="L94" s="2"/>
      <c r="M94" s="2"/>
    </row>
    <row r="95" spans="7:10" ht="12.75">
      <c r="G95" s="1"/>
      <c r="H95" s="1"/>
      <c r="I95" s="1"/>
      <c r="J95" s="1"/>
    </row>
    <row r="96" spans="7:10" ht="12.75">
      <c r="G96" s="1"/>
      <c r="H96" s="1"/>
      <c r="I96" s="1"/>
      <c r="J96" s="1"/>
    </row>
    <row r="97" spans="7:10" ht="12.75">
      <c r="G97" s="1"/>
      <c r="H97" s="1"/>
      <c r="I97" s="1"/>
      <c r="J97" s="1"/>
    </row>
    <row r="98" spans="7:10" ht="12.75">
      <c r="G98" s="1"/>
      <c r="H98" s="1"/>
      <c r="I98" s="1"/>
      <c r="J98" s="1"/>
    </row>
    <row r="99" spans="7:10" ht="12.75">
      <c r="G99" s="1"/>
      <c r="H99" s="1"/>
      <c r="I99" s="1"/>
      <c r="J99" s="1"/>
    </row>
    <row r="100" spans="7:10" ht="12.75">
      <c r="G100" s="1"/>
      <c r="H100" s="1"/>
      <c r="I100" s="1"/>
      <c r="J100" s="1"/>
    </row>
    <row r="101" spans="7:10" ht="12.75">
      <c r="G101" s="1"/>
      <c r="H101" s="1"/>
      <c r="I101" s="1"/>
      <c r="J101" s="1"/>
    </row>
    <row r="102" spans="7:10" ht="12.75">
      <c r="G102" s="1"/>
      <c r="H102" s="1"/>
      <c r="I102" s="1"/>
      <c r="J102" s="1"/>
    </row>
    <row r="103" spans="7:10" ht="12.75">
      <c r="G103" s="1"/>
      <c r="H103" s="1"/>
      <c r="I103" s="1"/>
      <c r="J103" s="1"/>
    </row>
    <row r="104" spans="7:10" ht="12.75">
      <c r="G104" s="1"/>
      <c r="H104" s="1"/>
      <c r="I104" s="1"/>
      <c r="J104" s="1"/>
    </row>
    <row r="105" spans="7:10" ht="12.75">
      <c r="G105" s="1"/>
      <c r="H105" s="1"/>
      <c r="I105" s="1"/>
      <c r="J105" s="1"/>
    </row>
    <row r="106" spans="7:10" ht="12.75">
      <c r="G106" s="1"/>
      <c r="H106" s="1"/>
      <c r="I106" s="1"/>
      <c r="J106" s="1"/>
    </row>
    <row r="107" spans="7:10" ht="12.75">
      <c r="G107" s="1"/>
      <c r="H107" s="1"/>
      <c r="I107" s="1"/>
      <c r="J107" s="1"/>
    </row>
    <row r="108" spans="7:10" ht="12.75">
      <c r="G108" s="1"/>
      <c r="H108" s="1"/>
      <c r="I108" s="1"/>
      <c r="J108"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1" min="1" max="35" man="1"/>
  </colBreaks>
</worksheet>
</file>

<file path=xl/worksheets/sheet5.xml><?xml version="1.0" encoding="utf-8"?>
<worksheet xmlns="http://schemas.openxmlformats.org/spreadsheetml/2006/main" xmlns:r="http://schemas.openxmlformats.org/officeDocument/2006/relationships">
  <dimension ref="B2:AJ106"/>
  <sheetViews>
    <sheetView showGridLines="0" zoomScale="90" zoomScaleNormal="90" zoomScaleSheetLayoutView="80" workbookViewId="0" topLeftCell="A1">
      <selection activeCell="A1" sqref="A1"/>
    </sheetView>
  </sheetViews>
  <sheetFormatPr defaultColWidth="9.140625" defaultRowHeight="12.75"/>
  <cols>
    <col min="1" max="1" width="1.28515625" style="1" customWidth="1"/>
    <col min="2" max="2" width="89.00390625" style="1" customWidth="1"/>
    <col min="3" max="6" width="20.7109375" style="1" customWidth="1"/>
    <col min="7" max="10" width="20.7109375" style="2" customWidth="1"/>
    <col min="11" max="11" width="5.7109375" style="1" customWidth="1"/>
    <col min="12" max="27" width="17.7109375" style="1" customWidth="1"/>
    <col min="28" max="32" width="17.7109375" style="1" hidden="1" customWidth="1"/>
    <col min="33" max="16384" width="9.140625" style="1" customWidth="1"/>
  </cols>
  <sheetData>
    <row r="2" spans="2:14" ht="15.75" customHeight="1">
      <c r="B2" s="39"/>
      <c r="C2" s="39"/>
      <c r="D2" s="39"/>
      <c r="E2" s="39"/>
      <c r="F2" s="39"/>
      <c r="G2" s="40"/>
      <c r="H2" s="40"/>
      <c r="I2" s="40"/>
      <c r="J2" s="40"/>
      <c r="K2" s="6"/>
      <c r="M2" s="40"/>
      <c r="N2" s="40"/>
    </row>
    <row r="3" spans="2:14" ht="12.75">
      <c r="B3" s="2"/>
      <c r="C3" s="2"/>
      <c r="D3" s="49"/>
      <c r="E3" s="2"/>
      <c r="F3" s="49"/>
      <c r="M3" s="2"/>
      <c r="N3" s="2"/>
    </row>
    <row r="4" spans="2:23" ht="75.75" customHeight="1">
      <c r="B4" s="91" t="s">
        <v>142</v>
      </c>
      <c r="C4" s="80">
        <v>2017</v>
      </c>
      <c r="D4" s="80">
        <v>2016</v>
      </c>
      <c r="E4" s="80" t="s">
        <v>283</v>
      </c>
      <c r="F4" s="80" t="s">
        <v>32</v>
      </c>
      <c r="G4" s="81" t="s">
        <v>304</v>
      </c>
      <c r="H4" s="81" t="s">
        <v>305</v>
      </c>
      <c r="I4" s="81" t="s">
        <v>287</v>
      </c>
      <c r="J4" s="81" t="s">
        <v>288</v>
      </c>
      <c r="K4" s="54"/>
      <c r="M4" s="81" t="s">
        <v>275</v>
      </c>
      <c r="N4" s="81" t="s">
        <v>277</v>
      </c>
      <c r="R4" s="3"/>
      <c r="S4" s="3"/>
      <c r="T4" s="3"/>
      <c r="U4" s="3"/>
      <c r="V4" s="3"/>
      <c r="W4" s="3"/>
    </row>
    <row r="5" spans="2:23" ht="12" customHeight="1">
      <c r="B5" s="131"/>
      <c r="C5" s="132" t="s">
        <v>61</v>
      </c>
      <c r="D5" s="132" t="s">
        <v>61</v>
      </c>
      <c r="E5" s="132" t="s">
        <v>61</v>
      </c>
      <c r="F5" s="132" t="s">
        <v>61</v>
      </c>
      <c r="G5" s="133" t="s">
        <v>0</v>
      </c>
      <c r="H5" s="133" t="s">
        <v>61</v>
      </c>
      <c r="I5" s="133" t="s">
        <v>0</v>
      </c>
      <c r="J5" s="133" t="s">
        <v>61</v>
      </c>
      <c r="K5" s="50"/>
      <c r="M5" s="133" t="s">
        <v>61</v>
      </c>
      <c r="N5" s="133" t="s">
        <v>61</v>
      </c>
      <c r="R5" s="3"/>
      <c r="S5" s="3"/>
      <c r="T5" s="3"/>
      <c r="U5" s="3"/>
      <c r="V5" s="3"/>
      <c r="W5" s="3"/>
    </row>
    <row r="6" spans="2:23" ht="12" customHeight="1" thickBot="1">
      <c r="B6" s="135"/>
      <c r="C6" s="136"/>
      <c r="D6" s="134"/>
      <c r="E6" s="136"/>
      <c r="F6" s="134"/>
      <c r="G6" s="137"/>
      <c r="H6" s="137"/>
      <c r="I6" s="137"/>
      <c r="J6" s="137"/>
      <c r="K6" s="50"/>
      <c r="M6" s="137"/>
      <c r="N6" s="137"/>
      <c r="R6" s="3"/>
      <c r="S6" s="3"/>
      <c r="T6" s="3"/>
      <c r="U6" s="3"/>
      <c r="V6" s="3"/>
      <c r="W6" s="3"/>
    </row>
    <row r="7" spans="2:14" ht="13.5" customHeight="1">
      <c r="B7" s="87" t="s">
        <v>143</v>
      </c>
      <c r="C7" s="88">
        <v>28613</v>
      </c>
      <c r="D7" s="88">
        <v>26429</v>
      </c>
      <c r="E7" s="88">
        <v>8788</v>
      </c>
      <c r="F7" s="88">
        <v>7924</v>
      </c>
      <c r="G7" s="89">
        <f>_xlfn.IFERROR(C7/D7-1,"")</f>
        <v>0.08263649778652238</v>
      </c>
      <c r="H7" s="90">
        <f>C7-D7</f>
        <v>2184</v>
      </c>
      <c r="I7" s="89">
        <f>_xlfn.IFERROR(E7/F7-1,"")</f>
        <v>0.10903584048460369</v>
      </c>
      <c r="J7" s="90">
        <f>E7-F7</f>
        <v>864</v>
      </c>
      <c r="K7" s="51"/>
      <c r="M7" s="90">
        <v>19825</v>
      </c>
      <c r="N7" s="90">
        <v>18505</v>
      </c>
    </row>
    <row r="8" spans="2:14" ht="12.75" customHeight="1">
      <c r="B8" s="44" t="s">
        <v>124</v>
      </c>
      <c r="C8" s="47">
        <v>26937</v>
      </c>
      <c r="D8" s="47">
        <v>24802</v>
      </c>
      <c r="E8" s="47">
        <v>8322</v>
      </c>
      <c r="F8" s="47">
        <v>7492</v>
      </c>
      <c r="G8" s="53">
        <f aca="true" t="shared" si="0" ref="G8:G26">_xlfn.IFERROR(C8/D8-1,"")</f>
        <v>0.08608176759938724</v>
      </c>
      <c r="H8" s="51">
        <f aca="true" t="shared" si="1" ref="H8:H26">C8-D8</f>
        <v>2135</v>
      </c>
      <c r="I8" s="53">
        <f aca="true" t="shared" si="2" ref="I8:I26">_xlfn.IFERROR(E8/F8-1,"")</f>
        <v>0.11078483715963694</v>
      </c>
      <c r="J8" s="51">
        <f aca="true" t="shared" si="3" ref="J8:J26">E8-F8</f>
        <v>830</v>
      </c>
      <c r="K8" s="51"/>
      <c r="M8" s="51">
        <v>18615</v>
      </c>
      <c r="N8" s="51">
        <v>17310</v>
      </c>
    </row>
    <row r="9" spans="2:36" ht="12.75" customHeight="1">
      <c r="B9" s="44" t="s">
        <v>125</v>
      </c>
      <c r="C9" s="47">
        <v>1503</v>
      </c>
      <c r="D9" s="47">
        <v>1359</v>
      </c>
      <c r="E9" s="47">
        <v>416</v>
      </c>
      <c r="F9" s="47">
        <v>391</v>
      </c>
      <c r="G9" s="53">
        <f t="shared" si="0"/>
        <v>0.10596026490066235</v>
      </c>
      <c r="H9" s="51">
        <f t="shared" si="1"/>
        <v>144</v>
      </c>
      <c r="I9" s="53">
        <f t="shared" si="2"/>
        <v>0.0639386189258313</v>
      </c>
      <c r="J9" s="51">
        <f t="shared" si="3"/>
        <v>25</v>
      </c>
      <c r="K9" s="55"/>
      <c r="M9" s="51">
        <v>1087</v>
      </c>
      <c r="N9" s="51">
        <v>968</v>
      </c>
      <c r="R9" s="3"/>
      <c r="S9" s="3"/>
      <c r="T9" s="3"/>
      <c r="U9" s="3"/>
      <c r="V9" s="3"/>
      <c r="W9" s="3"/>
      <c r="AJ9" s="3"/>
    </row>
    <row r="10" spans="2:36" ht="12.75" customHeight="1">
      <c r="B10" s="44" t="s">
        <v>41</v>
      </c>
      <c r="C10" s="47">
        <v>74</v>
      </c>
      <c r="D10" s="47">
        <v>185</v>
      </c>
      <c r="E10" s="47">
        <v>22</v>
      </c>
      <c r="F10" s="47">
        <v>15</v>
      </c>
      <c r="G10" s="53">
        <f t="shared" si="0"/>
        <v>-0.6</v>
      </c>
      <c r="H10" s="51">
        <f t="shared" si="1"/>
        <v>-111</v>
      </c>
      <c r="I10" s="53">
        <f t="shared" si="2"/>
        <v>0.46666666666666656</v>
      </c>
      <c r="J10" s="51">
        <f t="shared" si="3"/>
        <v>7</v>
      </c>
      <c r="K10" s="51"/>
      <c r="M10" s="51">
        <v>52</v>
      </c>
      <c r="N10" s="51">
        <v>170</v>
      </c>
      <c r="AJ10" s="3"/>
    </row>
    <row r="11" spans="2:36" ht="12.75" customHeight="1">
      <c r="B11" s="44" t="s">
        <v>126</v>
      </c>
      <c r="C11" s="47">
        <v>33</v>
      </c>
      <c r="D11" s="47">
        <v>34</v>
      </c>
      <c r="E11" s="47">
        <v>8</v>
      </c>
      <c r="F11" s="47">
        <v>9</v>
      </c>
      <c r="G11" s="53">
        <f t="shared" si="0"/>
        <v>-0.02941176470588236</v>
      </c>
      <c r="H11" s="51">
        <f t="shared" si="1"/>
        <v>-1</v>
      </c>
      <c r="I11" s="53">
        <f t="shared" si="2"/>
        <v>-0.11111111111111116</v>
      </c>
      <c r="J11" s="51">
        <f t="shared" si="3"/>
        <v>-1</v>
      </c>
      <c r="K11" s="51"/>
      <c r="M11" s="51">
        <v>25</v>
      </c>
      <c r="N11" s="51">
        <v>25</v>
      </c>
      <c r="AJ11" s="3"/>
    </row>
    <row r="12" spans="2:36" ht="12.75" customHeight="1" thickBot="1">
      <c r="B12" s="44" t="s">
        <v>127</v>
      </c>
      <c r="C12" s="47">
        <v>66</v>
      </c>
      <c r="D12" s="47">
        <v>49</v>
      </c>
      <c r="E12" s="47">
        <v>20</v>
      </c>
      <c r="F12" s="47">
        <v>17</v>
      </c>
      <c r="G12" s="53">
        <f t="shared" si="0"/>
        <v>0.346938775510204</v>
      </c>
      <c r="H12" s="51">
        <f t="shared" si="1"/>
        <v>17</v>
      </c>
      <c r="I12" s="53">
        <f t="shared" si="2"/>
        <v>0.17647058823529416</v>
      </c>
      <c r="J12" s="51">
        <f t="shared" si="3"/>
        <v>3</v>
      </c>
      <c r="K12" s="51"/>
      <c r="M12" s="51">
        <v>46</v>
      </c>
      <c r="N12" s="51">
        <v>32</v>
      </c>
      <c r="R12" s="3"/>
      <c r="S12" s="3"/>
      <c r="T12" s="3"/>
      <c r="U12" s="3"/>
      <c r="V12" s="3"/>
      <c r="W12" s="3"/>
      <c r="AI12" s="3"/>
      <c r="AJ12" s="3"/>
    </row>
    <row r="13" spans="2:36" ht="13.5" customHeight="1">
      <c r="B13" s="95" t="s">
        <v>128</v>
      </c>
      <c r="C13" s="96">
        <v>7244</v>
      </c>
      <c r="D13" s="96">
        <v>6767</v>
      </c>
      <c r="E13" s="96">
        <v>2177</v>
      </c>
      <c r="F13" s="96">
        <v>2222</v>
      </c>
      <c r="G13" s="97">
        <f t="shared" si="0"/>
        <v>0.07048913846608551</v>
      </c>
      <c r="H13" s="98">
        <f t="shared" si="1"/>
        <v>477</v>
      </c>
      <c r="I13" s="97">
        <f t="shared" si="2"/>
        <v>-0.02025202520252023</v>
      </c>
      <c r="J13" s="98">
        <f t="shared" si="3"/>
        <v>-45</v>
      </c>
      <c r="K13" s="51"/>
      <c r="M13" s="98">
        <v>5067</v>
      </c>
      <c r="N13" s="98">
        <v>4545</v>
      </c>
      <c r="AI13" s="3"/>
      <c r="AJ13" s="3"/>
    </row>
    <row r="14" spans="2:36" ht="12.75" customHeight="1">
      <c r="B14" s="44" t="s">
        <v>129</v>
      </c>
      <c r="C14" s="47">
        <v>1773</v>
      </c>
      <c r="D14" s="47">
        <v>1521</v>
      </c>
      <c r="E14" s="47">
        <v>470</v>
      </c>
      <c r="F14" s="47">
        <v>430</v>
      </c>
      <c r="G14" s="53">
        <f t="shared" si="0"/>
        <v>0.16568047337278102</v>
      </c>
      <c r="H14" s="51">
        <f t="shared" si="1"/>
        <v>252</v>
      </c>
      <c r="I14" s="53">
        <f t="shared" si="2"/>
        <v>0.09302325581395343</v>
      </c>
      <c r="J14" s="51">
        <f t="shared" si="3"/>
        <v>40</v>
      </c>
      <c r="K14" s="51"/>
      <c r="M14" s="51">
        <v>1303</v>
      </c>
      <c r="N14" s="51">
        <v>1091</v>
      </c>
      <c r="AI14" s="3"/>
      <c r="AJ14" s="3"/>
    </row>
    <row r="15" spans="2:36" ht="12.75" customHeight="1">
      <c r="B15" s="44" t="s">
        <v>130</v>
      </c>
      <c r="C15" s="47">
        <v>90</v>
      </c>
      <c r="D15" s="47">
        <v>86</v>
      </c>
      <c r="E15" s="47">
        <v>26</v>
      </c>
      <c r="F15" s="47">
        <v>25</v>
      </c>
      <c r="G15" s="53">
        <f t="shared" si="0"/>
        <v>0.04651162790697683</v>
      </c>
      <c r="H15" s="51">
        <f t="shared" si="1"/>
        <v>4</v>
      </c>
      <c r="I15" s="53">
        <f t="shared" si="2"/>
        <v>0.040000000000000036</v>
      </c>
      <c r="J15" s="51">
        <f t="shared" si="3"/>
        <v>1</v>
      </c>
      <c r="K15" s="51"/>
      <c r="M15" s="51">
        <v>64</v>
      </c>
      <c r="N15" s="51">
        <v>61</v>
      </c>
      <c r="R15" s="3"/>
      <c r="S15" s="3"/>
      <c r="T15" s="3"/>
      <c r="U15" s="3"/>
      <c r="V15" s="3"/>
      <c r="W15" s="3"/>
      <c r="AI15" s="3"/>
      <c r="AJ15" s="3"/>
    </row>
    <row r="16" spans="2:36" ht="12.75" customHeight="1">
      <c r="B16" s="44" t="s">
        <v>131</v>
      </c>
      <c r="C16" s="47">
        <v>1348</v>
      </c>
      <c r="D16" s="47">
        <v>1264</v>
      </c>
      <c r="E16" s="47">
        <v>438</v>
      </c>
      <c r="F16" s="47">
        <v>460</v>
      </c>
      <c r="G16" s="53">
        <f t="shared" si="0"/>
        <v>0.06645569620253156</v>
      </c>
      <c r="H16" s="51">
        <f t="shared" si="1"/>
        <v>84</v>
      </c>
      <c r="I16" s="53">
        <f t="shared" si="2"/>
        <v>-0.047826086956521685</v>
      </c>
      <c r="J16" s="51">
        <f t="shared" si="3"/>
        <v>-22</v>
      </c>
      <c r="K16" s="51"/>
      <c r="M16" s="51">
        <v>910</v>
      </c>
      <c r="N16" s="51">
        <v>804</v>
      </c>
      <c r="AI16" s="3"/>
      <c r="AJ16" s="3"/>
    </row>
    <row r="17" spans="2:36" ht="12.75" customHeight="1">
      <c r="B17" s="44" t="s">
        <v>132</v>
      </c>
      <c r="C17" s="47">
        <v>2024</v>
      </c>
      <c r="D17" s="47">
        <v>1852</v>
      </c>
      <c r="E17" s="47">
        <v>712</v>
      </c>
      <c r="F17" s="47">
        <v>576</v>
      </c>
      <c r="G17" s="53">
        <f t="shared" si="0"/>
        <v>0.09287257019438444</v>
      </c>
      <c r="H17" s="51">
        <f t="shared" si="1"/>
        <v>172</v>
      </c>
      <c r="I17" s="53">
        <f t="shared" si="2"/>
        <v>0.23611111111111116</v>
      </c>
      <c r="J17" s="51">
        <f t="shared" si="3"/>
        <v>136</v>
      </c>
      <c r="K17" s="55"/>
      <c r="M17" s="51">
        <v>1312</v>
      </c>
      <c r="N17" s="51">
        <v>1276</v>
      </c>
      <c r="R17" s="3"/>
      <c r="S17" s="3"/>
      <c r="T17" s="3"/>
      <c r="U17" s="3"/>
      <c r="V17" s="3"/>
      <c r="W17" s="3"/>
      <c r="AI17" s="3"/>
      <c r="AJ17" s="3"/>
    </row>
    <row r="18" spans="2:36" ht="12.75" customHeight="1">
      <c r="B18" s="44" t="s">
        <v>133</v>
      </c>
      <c r="C18" s="47"/>
      <c r="D18" s="47"/>
      <c r="E18" s="47"/>
      <c r="F18" s="47"/>
      <c r="G18" s="53">
        <f t="shared" si="0"/>
      </c>
      <c r="H18" s="51"/>
      <c r="I18" s="53"/>
      <c r="J18" s="51"/>
      <c r="K18" s="51"/>
      <c r="M18" s="51"/>
      <c r="N18" s="51"/>
      <c r="AI18" s="3"/>
      <c r="AJ18" s="3"/>
    </row>
    <row r="19" spans="2:36" ht="12.75" customHeight="1">
      <c r="B19" s="44" t="s">
        <v>134</v>
      </c>
      <c r="C19" s="47">
        <v>159</v>
      </c>
      <c r="D19" s="47">
        <v>212</v>
      </c>
      <c r="E19" s="47">
        <v>37</v>
      </c>
      <c r="F19" s="47">
        <v>63</v>
      </c>
      <c r="G19" s="53">
        <f t="shared" si="0"/>
        <v>-0.25</v>
      </c>
      <c r="H19" s="51">
        <f t="shared" si="1"/>
        <v>-53</v>
      </c>
      <c r="I19" s="53">
        <f t="shared" si="2"/>
        <v>-0.4126984126984127</v>
      </c>
      <c r="J19" s="51">
        <f t="shared" si="3"/>
        <v>-26</v>
      </c>
      <c r="K19" s="55"/>
      <c r="M19" s="51">
        <v>122</v>
      </c>
      <c r="N19" s="51">
        <v>149</v>
      </c>
      <c r="R19" s="3"/>
      <c r="S19" s="3"/>
      <c r="T19" s="3"/>
      <c r="U19" s="3"/>
      <c r="V19" s="3"/>
      <c r="W19" s="3"/>
      <c r="AI19" s="3"/>
      <c r="AJ19" s="3"/>
    </row>
    <row r="20" spans="2:36" ht="12.75" customHeight="1">
      <c r="B20" s="44" t="s">
        <v>135</v>
      </c>
      <c r="C20" s="47">
        <v>199</v>
      </c>
      <c r="D20" s="47">
        <v>217</v>
      </c>
      <c r="E20" s="47">
        <v>43</v>
      </c>
      <c r="F20" s="47">
        <v>88</v>
      </c>
      <c r="G20" s="53">
        <f t="shared" si="0"/>
        <v>-0.08294930875576034</v>
      </c>
      <c r="H20" s="51">
        <f t="shared" si="1"/>
        <v>-18</v>
      </c>
      <c r="I20" s="53">
        <f t="shared" si="2"/>
        <v>-0.5113636363636364</v>
      </c>
      <c r="J20" s="51">
        <f t="shared" si="3"/>
        <v>-45</v>
      </c>
      <c r="K20" s="51"/>
      <c r="M20" s="51">
        <v>156</v>
      </c>
      <c r="N20" s="51">
        <v>129</v>
      </c>
      <c r="AI20" s="3"/>
      <c r="AJ20" s="3"/>
    </row>
    <row r="21" spans="2:36" ht="12.75" customHeight="1">
      <c r="B21" s="44" t="s">
        <v>136</v>
      </c>
      <c r="C21" s="47">
        <v>99</v>
      </c>
      <c r="D21" s="47">
        <v>90</v>
      </c>
      <c r="E21" s="47">
        <v>38</v>
      </c>
      <c r="F21" s="47">
        <v>24</v>
      </c>
      <c r="G21" s="53">
        <f t="shared" si="0"/>
        <v>0.10000000000000009</v>
      </c>
      <c r="H21" s="51">
        <f t="shared" si="1"/>
        <v>9</v>
      </c>
      <c r="I21" s="53">
        <f t="shared" si="2"/>
        <v>0.5833333333333333</v>
      </c>
      <c r="J21" s="51">
        <f t="shared" si="3"/>
        <v>14</v>
      </c>
      <c r="K21" s="51"/>
      <c r="M21" s="51">
        <v>61</v>
      </c>
      <c r="N21" s="51">
        <v>66</v>
      </c>
      <c r="R21" s="3"/>
      <c r="S21" s="3"/>
      <c r="T21" s="3"/>
      <c r="U21" s="3"/>
      <c r="V21" s="3"/>
      <c r="W21" s="3"/>
      <c r="AI21" s="3"/>
      <c r="AJ21" s="3"/>
    </row>
    <row r="22" spans="2:36" ht="12.75" customHeight="1">
      <c r="B22" s="44" t="s">
        <v>137</v>
      </c>
      <c r="C22" s="47">
        <v>852</v>
      </c>
      <c r="D22" s="47">
        <v>762</v>
      </c>
      <c r="E22" s="47">
        <v>246</v>
      </c>
      <c r="F22" s="47">
        <v>234</v>
      </c>
      <c r="G22" s="53">
        <f t="shared" si="0"/>
        <v>0.11811023622047245</v>
      </c>
      <c r="H22" s="51">
        <f t="shared" si="1"/>
        <v>90</v>
      </c>
      <c r="I22" s="53">
        <f t="shared" si="2"/>
        <v>0.05128205128205132</v>
      </c>
      <c r="J22" s="51">
        <f t="shared" si="3"/>
        <v>12</v>
      </c>
      <c r="K22" s="51"/>
      <c r="M22" s="51">
        <v>606</v>
      </c>
      <c r="N22" s="51">
        <v>528</v>
      </c>
      <c r="R22" s="3"/>
      <c r="S22" s="3"/>
      <c r="T22" s="3"/>
      <c r="U22" s="3"/>
      <c r="V22" s="3"/>
      <c r="W22" s="3"/>
      <c r="AI22" s="3"/>
      <c r="AJ22" s="3"/>
    </row>
    <row r="23" spans="2:36" ht="12.75" customHeight="1">
      <c r="B23" s="44" t="s">
        <v>138</v>
      </c>
      <c r="C23" s="47">
        <v>147</v>
      </c>
      <c r="D23" s="47">
        <v>130</v>
      </c>
      <c r="E23" s="47">
        <v>51</v>
      </c>
      <c r="F23" s="47">
        <v>49</v>
      </c>
      <c r="G23" s="53">
        <f t="shared" si="0"/>
        <v>0.13076923076923075</v>
      </c>
      <c r="H23" s="51">
        <f t="shared" si="1"/>
        <v>17</v>
      </c>
      <c r="I23" s="53">
        <f t="shared" si="2"/>
        <v>0.04081632653061229</v>
      </c>
      <c r="J23" s="51">
        <f t="shared" si="3"/>
        <v>2</v>
      </c>
      <c r="K23" s="51"/>
      <c r="M23" s="51">
        <v>96</v>
      </c>
      <c r="N23" s="51">
        <v>81</v>
      </c>
      <c r="AI23" s="3"/>
      <c r="AJ23" s="3"/>
    </row>
    <row r="24" spans="2:36" ht="12.75" customHeight="1">
      <c r="B24" s="44" t="s">
        <v>139</v>
      </c>
      <c r="C24" s="47">
        <v>269</v>
      </c>
      <c r="D24" s="47">
        <v>219</v>
      </c>
      <c r="E24" s="47">
        <v>99</v>
      </c>
      <c r="F24" s="47">
        <v>53</v>
      </c>
      <c r="G24" s="53">
        <f t="shared" si="0"/>
        <v>0.22831050228310512</v>
      </c>
      <c r="H24" s="51">
        <f t="shared" si="1"/>
        <v>50</v>
      </c>
      <c r="I24" s="53">
        <f t="shared" si="2"/>
        <v>0.8679245283018868</v>
      </c>
      <c r="J24" s="51">
        <f t="shared" si="3"/>
        <v>46</v>
      </c>
      <c r="K24" s="55"/>
      <c r="M24" s="51">
        <v>170</v>
      </c>
      <c r="N24" s="51">
        <v>166</v>
      </c>
      <c r="X24" s="3"/>
      <c r="Y24" s="3"/>
      <c r="Z24" s="3"/>
      <c r="AA24" s="3"/>
      <c r="AB24" s="3"/>
      <c r="AC24" s="3"/>
      <c r="AD24" s="3"/>
      <c r="AE24" s="3"/>
      <c r="AF24" s="3"/>
      <c r="AH24" s="3"/>
      <c r="AI24" s="3"/>
      <c r="AJ24" s="3"/>
    </row>
    <row r="25" spans="2:14" ht="12.75" customHeight="1" thickBot="1">
      <c r="B25" s="44" t="s">
        <v>140</v>
      </c>
      <c r="C25" s="47">
        <v>284</v>
      </c>
      <c r="D25" s="47">
        <v>414</v>
      </c>
      <c r="E25" s="47">
        <v>17</v>
      </c>
      <c r="F25" s="47">
        <v>220</v>
      </c>
      <c r="G25" s="53">
        <f t="shared" si="0"/>
        <v>-0.31400966183574874</v>
      </c>
      <c r="H25" s="51">
        <f t="shared" si="1"/>
        <v>-130</v>
      </c>
      <c r="I25" s="53">
        <f t="shared" si="2"/>
        <v>-0.9227272727272727</v>
      </c>
      <c r="J25" s="51">
        <f t="shared" si="3"/>
        <v>-203</v>
      </c>
      <c r="K25" s="56"/>
      <c r="M25" s="51">
        <v>267</v>
      </c>
      <c r="N25" s="51">
        <v>194</v>
      </c>
    </row>
    <row r="26" spans="2:14" ht="13.5" customHeight="1">
      <c r="B26" s="95" t="s">
        <v>141</v>
      </c>
      <c r="C26" s="96">
        <v>35857</v>
      </c>
      <c r="D26" s="96">
        <v>33196</v>
      </c>
      <c r="E26" s="96">
        <v>10965</v>
      </c>
      <c r="F26" s="96">
        <v>10146</v>
      </c>
      <c r="G26" s="97">
        <f t="shared" si="0"/>
        <v>0.08016026027232193</v>
      </c>
      <c r="H26" s="177">
        <f t="shared" si="1"/>
        <v>2661</v>
      </c>
      <c r="I26" s="97">
        <f t="shared" si="2"/>
        <v>0.08072146658781776</v>
      </c>
      <c r="J26" s="177">
        <f t="shared" si="3"/>
        <v>819</v>
      </c>
      <c r="K26" s="51"/>
      <c r="M26" s="98">
        <v>24892</v>
      </c>
      <c r="N26" s="98">
        <v>23050</v>
      </c>
    </row>
    <row r="27" spans="7:10" ht="15.75" customHeight="1">
      <c r="G27" s="1"/>
      <c r="H27" s="1"/>
      <c r="I27" s="1"/>
      <c r="J27" s="1"/>
    </row>
    <row r="28" spans="7:10" ht="15.75" customHeight="1">
      <c r="G28" s="1"/>
      <c r="H28" s="1"/>
      <c r="I28" s="1"/>
      <c r="J28" s="1"/>
    </row>
    <row r="29" spans="7:10" ht="15.75" customHeight="1">
      <c r="G29" s="1"/>
      <c r="H29" s="1"/>
      <c r="I29" s="1"/>
      <c r="J29" s="1"/>
    </row>
    <row r="30" spans="7:10" ht="15.75" customHeight="1">
      <c r="G30" s="1"/>
      <c r="H30" s="1"/>
      <c r="I30" s="1"/>
      <c r="J30" s="1"/>
    </row>
    <row r="31" spans="7:10" ht="15.75" customHeight="1">
      <c r="G31" s="1"/>
      <c r="H31" s="1"/>
      <c r="I31" s="1"/>
      <c r="J31" s="1"/>
    </row>
    <row r="32" spans="7:10" ht="15.75" customHeight="1">
      <c r="G32" s="1"/>
      <c r="H32" s="1"/>
      <c r="I32" s="1"/>
      <c r="J32" s="1"/>
    </row>
    <row r="33" spans="7:10" ht="15.75" customHeight="1">
      <c r="G33" s="1"/>
      <c r="H33" s="1"/>
      <c r="I33" s="1"/>
      <c r="J33" s="1"/>
    </row>
    <row r="34" spans="7:10" ht="15.75" customHeight="1">
      <c r="G34" s="1"/>
      <c r="H34" s="1"/>
      <c r="I34" s="1"/>
      <c r="J34" s="1"/>
    </row>
    <row r="35" spans="7:10" ht="15.75" customHeight="1">
      <c r="G35" s="1"/>
      <c r="H35" s="1"/>
      <c r="I35" s="1"/>
      <c r="J35" s="1"/>
    </row>
    <row r="36" spans="7:10" ht="15.75" customHeight="1">
      <c r="G36" s="1"/>
      <c r="H36" s="1"/>
      <c r="I36" s="1"/>
      <c r="J36" s="1"/>
    </row>
    <row r="37" spans="7:10" ht="15.75" customHeight="1">
      <c r="G37" s="1"/>
      <c r="H37" s="1"/>
      <c r="I37" s="1"/>
      <c r="J37" s="1"/>
    </row>
    <row r="38" spans="7:10" ht="15.75" customHeight="1">
      <c r="G38" s="1"/>
      <c r="H38" s="1"/>
      <c r="I38" s="1"/>
      <c r="J38" s="1"/>
    </row>
    <row r="39" spans="7:10" ht="15.75" customHeight="1">
      <c r="G39" s="1"/>
      <c r="H39" s="1"/>
      <c r="I39" s="1"/>
      <c r="J39" s="1"/>
    </row>
    <row r="40" spans="7:10" ht="15.75" customHeight="1">
      <c r="G40" s="1"/>
      <c r="H40" s="1"/>
      <c r="I40" s="1"/>
      <c r="J40" s="1"/>
    </row>
    <row r="41" spans="7:10" ht="15.75" customHeight="1">
      <c r="G41" s="1"/>
      <c r="H41" s="1"/>
      <c r="I41" s="1"/>
      <c r="J41" s="1"/>
    </row>
    <row r="42" spans="7:10" ht="15.75" customHeight="1">
      <c r="G42" s="1"/>
      <c r="H42" s="1"/>
      <c r="I42" s="1"/>
      <c r="J42" s="1"/>
    </row>
    <row r="43" spans="7:10" ht="15.75" customHeight="1">
      <c r="G43" s="1"/>
      <c r="H43" s="1"/>
      <c r="I43" s="1"/>
      <c r="J43" s="1"/>
    </row>
    <row r="44" spans="7:10" ht="15.75" customHeight="1">
      <c r="G44" s="1"/>
      <c r="H44" s="1"/>
      <c r="I44" s="1"/>
      <c r="J44" s="1"/>
    </row>
    <row r="45" spans="7:10" ht="15.75" customHeight="1">
      <c r="G45" s="1"/>
      <c r="H45" s="1"/>
      <c r="I45" s="1"/>
      <c r="J45" s="1"/>
    </row>
    <row r="46" spans="7:10" ht="15.75" customHeight="1">
      <c r="G46" s="1"/>
      <c r="H46" s="1"/>
      <c r="I46" s="1"/>
      <c r="J46" s="1"/>
    </row>
    <row r="47" spans="7:10" ht="15.75" customHeight="1">
      <c r="G47" s="1"/>
      <c r="H47" s="1"/>
      <c r="I47" s="1"/>
      <c r="J47" s="1"/>
    </row>
    <row r="48" spans="7:10" ht="12.75" customHeight="1">
      <c r="G48" s="1"/>
      <c r="H48" s="1"/>
      <c r="I48" s="1"/>
      <c r="J48" s="1"/>
    </row>
    <row r="49" spans="7:10" ht="12.75" customHeight="1">
      <c r="G49" s="1"/>
      <c r="H49" s="1"/>
      <c r="I49" s="1"/>
      <c r="J49" s="1"/>
    </row>
    <row r="50" spans="7:10" ht="12.75" customHeight="1">
      <c r="G50" s="1"/>
      <c r="H50" s="1"/>
      <c r="I50" s="1"/>
      <c r="J50" s="1"/>
    </row>
    <row r="51" spans="7:10" ht="12.75" customHeight="1">
      <c r="G51" s="1"/>
      <c r="H51" s="1"/>
      <c r="I51" s="1"/>
      <c r="J51" s="1"/>
    </row>
    <row r="52" spans="7:10" ht="12.75" customHeight="1">
      <c r="G52" s="1"/>
      <c r="H52" s="1"/>
      <c r="I52" s="1"/>
      <c r="J52" s="1"/>
    </row>
    <row r="53" spans="7:10" ht="12.75" customHeight="1">
      <c r="G53" s="1"/>
      <c r="H53" s="1"/>
      <c r="I53" s="1"/>
      <c r="J53" s="1"/>
    </row>
    <row r="54" spans="2:36"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7:10" ht="12.75">
      <c r="G70" s="1"/>
      <c r="H70" s="1"/>
      <c r="I70" s="1"/>
      <c r="J70" s="1"/>
    </row>
    <row r="71" spans="7:10" ht="12.75">
      <c r="G71" s="1"/>
      <c r="H71" s="1"/>
      <c r="I71" s="1"/>
      <c r="J71" s="1"/>
    </row>
    <row r="72" spans="7:10" ht="12.75">
      <c r="G72" s="1"/>
      <c r="H72" s="1"/>
      <c r="I72" s="1"/>
      <c r="J72" s="1"/>
    </row>
    <row r="73" spans="7:10" ht="12.75">
      <c r="G73" s="1"/>
      <c r="H73" s="1"/>
      <c r="I73" s="1"/>
      <c r="J73" s="1"/>
    </row>
    <row r="74" spans="7:10" ht="12.75">
      <c r="G74" s="1"/>
      <c r="H74" s="1"/>
      <c r="I74" s="1"/>
      <c r="J74" s="1"/>
    </row>
    <row r="75" spans="7:10" ht="12.75">
      <c r="G75" s="1"/>
      <c r="H75" s="1"/>
      <c r="I75" s="1"/>
      <c r="J75" s="1"/>
    </row>
    <row r="76" spans="7:10" ht="12.75">
      <c r="G76" s="1"/>
      <c r="H76" s="1"/>
      <c r="I76" s="1"/>
      <c r="J76" s="1"/>
    </row>
    <row r="77" spans="7:10" ht="12.75">
      <c r="G77" s="1"/>
      <c r="H77" s="1"/>
      <c r="I77" s="1"/>
      <c r="J77" s="1"/>
    </row>
    <row r="78" spans="7:10" ht="12.75">
      <c r="G78" s="1"/>
      <c r="H78" s="1"/>
      <c r="I78" s="1"/>
      <c r="J78" s="1"/>
    </row>
    <row r="79" spans="7:10" ht="12.75" customHeight="1">
      <c r="G79" s="1"/>
      <c r="H79" s="1"/>
      <c r="I79" s="1"/>
      <c r="J79" s="1"/>
    </row>
    <row r="80" spans="7:10" ht="12.75" customHeight="1">
      <c r="G80" s="1"/>
      <c r="H80" s="1"/>
      <c r="I80" s="1"/>
      <c r="J80" s="1"/>
    </row>
    <row r="81" spans="7:10" ht="12.75">
      <c r="G81" s="1"/>
      <c r="H81" s="1"/>
      <c r="I81" s="1"/>
      <c r="J81" s="1"/>
    </row>
    <row r="82" spans="7:10" ht="12.75">
      <c r="G82" s="1"/>
      <c r="H82" s="1"/>
      <c r="I82" s="1"/>
      <c r="J82" s="1"/>
    </row>
    <row r="83" spans="7:10" ht="12.75">
      <c r="G83" s="1"/>
      <c r="H83" s="1"/>
      <c r="I83" s="1"/>
      <c r="J83" s="1"/>
    </row>
    <row r="84" spans="7:10" ht="12.75">
      <c r="G84" s="1"/>
      <c r="H84" s="1"/>
      <c r="I84" s="1"/>
      <c r="J84" s="1"/>
    </row>
    <row r="85" spans="7:10" ht="12.75">
      <c r="G85" s="1"/>
      <c r="H85" s="1"/>
      <c r="I85" s="1"/>
      <c r="J85" s="1"/>
    </row>
    <row r="86" spans="7:10" ht="12.75">
      <c r="G86" s="1"/>
      <c r="H86" s="1"/>
      <c r="I86" s="1"/>
      <c r="J86" s="1"/>
    </row>
    <row r="87" spans="7:10" ht="12.75">
      <c r="G87" s="1"/>
      <c r="H87" s="1"/>
      <c r="I87" s="1"/>
      <c r="J87" s="1"/>
    </row>
    <row r="88" spans="7:10" ht="12.75">
      <c r="G88" s="1"/>
      <c r="H88" s="1"/>
      <c r="I88" s="1"/>
      <c r="J88" s="1"/>
    </row>
    <row r="89" spans="7:10" ht="12.75">
      <c r="G89" s="1"/>
      <c r="H89" s="1"/>
      <c r="I89" s="1"/>
      <c r="J89" s="1"/>
    </row>
    <row r="90" spans="7:10" ht="12.75">
      <c r="G90" s="1"/>
      <c r="H90" s="1"/>
      <c r="I90" s="1"/>
      <c r="J90" s="1"/>
    </row>
    <row r="91" spans="7:10" ht="12.75">
      <c r="G91" s="1"/>
      <c r="H91" s="1"/>
      <c r="I91" s="1"/>
      <c r="J91" s="1"/>
    </row>
    <row r="92" spans="7:10" ht="12.75">
      <c r="G92" s="1"/>
      <c r="H92" s="1"/>
      <c r="I92" s="1"/>
      <c r="J92" s="1"/>
    </row>
    <row r="93" spans="7:10" ht="12.75">
      <c r="G93" s="1"/>
      <c r="H93" s="1"/>
      <c r="I93" s="1"/>
      <c r="J93" s="1"/>
    </row>
    <row r="94" spans="7:10" ht="12.75">
      <c r="G94" s="1"/>
      <c r="H94" s="1"/>
      <c r="I94" s="1"/>
      <c r="J94" s="1"/>
    </row>
    <row r="95" spans="7:10" ht="12.75">
      <c r="G95" s="1"/>
      <c r="H95" s="1"/>
      <c r="I95" s="1"/>
      <c r="J95" s="1"/>
    </row>
    <row r="96" spans="7:10" ht="12.75">
      <c r="G96" s="1"/>
      <c r="H96" s="1"/>
      <c r="I96" s="1"/>
      <c r="J96" s="1"/>
    </row>
    <row r="97" spans="7:10" ht="12.75">
      <c r="G97" s="1"/>
      <c r="H97" s="1"/>
      <c r="I97" s="1"/>
      <c r="J97" s="1"/>
    </row>
    <row r="98" spans="7:10" ht="12.75">
      <c r="G98" s="1"/>
      <c r="H98" s="1"/>
      <c r="I98" s="1"/>
      <c r="J98" s="1"/>
    </row>
    <row r="99" spans="7:10" ht="12.75">
      <c r="G99" s="1"/>
      <c r="H99" s="1"/>
      <c r="I99" s="1"/>
      <c r="J99" s="1"/>
    </row>
    <row r="100" spans="7:10" ht="12.75">
      <c r="G100" s="1"/>
      <c r="H100" s="1"/>
      <c r="I100" s="1"/>
      <c r="J100" s="1"/>
    </row>
    <row r="101" spans="7:10" ht="12.75">
      <c r="G101" s="1"/>
      <c r="H101" s="1"/>
      <c r="I101" s="1"/>
      <c r="J101" s="1"/>
    </row>
    <row r="102" spans="7:10" ht="12.75">
      <c r="G102" s="1"/>
      <c r="H102" s="1"/>
      <c r="I102" s="1"/>
      <c r="J102" s="1"/>
    </row>
    <row r="103" spans="7:10" ht="12.75">
      <c r="G103" s="1"/>
      <c r="H103" s="1"/>
      <c r="I103" s="1"/>
      <c r="J103" s="1"/>
    </row>
    <row r="104" spans="7:10" ht="12.75">
      <c r="G104" s="1"/>
      <c r="H104" s="1"/>
      <c r="I104" s="1"/>
      <c r="J104" s="1"/>
    </row>
    <row r="105" spans="7:10" ht="12.75">
      <c r="G105" s="1"/>
      <c r="H105" s="1"/>
      <c r="I105" s="1"/>
      <c r="J105" s="1"/>
    </row>
    <row r="106" spans="7:10" ht="12.75">
      <c r="G106" s="1"/>
      <c r="H106" s="1"/>
      <c r="I106" s="1"/>
      <c r="J106"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1" min="1" max="25" man="1"/>
  </colBreaks>
</worksheet>
</file>

<file path=xl/worksheets/sheet6.xml><?xml version="1.0" encoding="utf-8"?>
<worksheet xmlns="http://schemas.openxmlformats.org/spreadsheetml/2006/main" xmlns:r="http://schemas.openxmlformats.org/officeDocument/2006/relationships">
  <dimension ref="B2:AI105"/>
  <sheetViews>
    <sheetView showGridLines="0" zoomScale="90" zoomScaleNormal="90" zoomScaleSheetLayoutView="80" workbookViewId="0" topLeftCell="A1">
      <selection activeCell="A1" sqref="A1"/>
    </sheetView>
  </sheetViews>
  <sheetFormatPr defaultColWidth="9.140625" defaultRowHeight="12.75"/>
  <cols>
    <col min="1" max="1" width="1.28515625" style="1" customWidth="1"/>
    <col min="2" max="2" width="94.57421875" style="1" customWidth="1"/>
    <col min="3" max="6" width="20.7109375" style="1" customWidth="1"/>
    <col min="7" max="10" width="20.7109375" style="2" customWidth="1"/>
    <col min="11" max="11" width="5.7109375" style="1" customWidth="1"/>
    <col min="12" max="13" width="20.7109375" style="2" customWidth="1"/>
    <col min="14" max="26" width="17.7109375" style="1" customWidth="1"/>
    <col min="27" max="31" width="17.7109375" style="1" hidden="1" customWidth="1"/>
    <col min="32" max="16384" width="9.140625" style="1" customWidth="1"/>
  </cols>
  <sheetData>
    <row r="2" spans="2:13" ht="15.75" customHeight="1">
      <c r="B2" s="39"/>
      <c r="C2" s="39"/>
      <c r="D2" s="39"/>
      <c r="E2" s="39"/>
      <c r="F2" s="39"/>
      <c r="G2" s="40"/>
      <c r="H2" s="40"/>
      <c r="I2" s="40"/>
      <c r="J2" s="40"/>
      <c r="K2" s="6"/>
      <c r="L2" s="40"/>
      <c r="M2" s="40"/>
    </row>
    <row r="3" spans="2:6" ht="12.75">
      <c r="B3" s="2"/>
      <c r="C3" s="2"/>
      <c r="D3" s="49"/>
      <c r="E3" s="2"/>
      <c r="F3" s="49"/>
    </row>
    <row r="4" spans="2:22" ht="75.75" customHeight="1">
      <c r="B4" s="91" t="s">
        <v>144</v>
      </c>
      <c r="C4" s="80">
        <v>2017</v>
      </c>
      <c r="D4" s="80">
        <v>2016</v>
      </c>
      <c r="E4" s="80" t="s">
        <v>283</v>
      </c>
      <c r="F4" s="80" t="s">
        <v>32</v>
      </c>
      <c r="G4" s="81" t="s">
        <v>304</v>
      </c>
      <c r="H4" s="81" t="s">
        <v>305</v>
      </c>
      <c r="I4" s="81" t="s">
        <v>287</v>
      </c>
      <c r="J4" s="81" t="s">
        <v>288</v>
      </c>
      <c r="K4" s="54"/>
      <c r="L4" s="81" t="s">
        <v>275</v>
      </c>
      <c r="M4" s="81" t="s">
        <v>277</v>
      </c>
      <c r="Q4" s="3"/>
      <c r="R4" s="3"/>
      <c r="S4" s="3"/>
      <c r="T4" s="3"/>
      <c r="U4" s="3"/>
      <c r="V4" s="3"/>
    </row>
    <row r="5" spans="2:22" ht="12" customHeight="1">
      <c r="B5" s="131"/>
      <c r="C5" s="132" t="s">
        <v>61</v>
      </c>
      <c r="D5" s="132" t="s">
        <v>61</v>
      </c>
      <c r="E5" s="132" t="s">
        <v>61</v>
      </c>
      <c r="F5" s="132" t="s">
        <v>61</v>
      </c>
      <c r="G5" s="133" t="s">
        <v>0</v>
      </c>
      <c r="H5" s="133" t="s">
        <v>61</v>
      </c>
      <c r="I5" s="133" t="s">
        <v>0</v>
      </c>
      <c r="J5" s="133" t="s">
        <v>61</v>
      </c>
      <c r="K5" s="50"/>
      <c r="L5" s="133" t="s">
        <v>61</v>
      </c>
      <c r="M5" s="133" t="s">
        <v>61</v>
      </c>
      <c r="Q5" s="3"/>
      <c r="R5" s="3"/>
      <c r="S5" s="3"/>
      <c r="T5" s="3"/>
      <c r="U5" s="3"/>
      <c r="V5" s="3"/>
    </row>
    <row r="6" spans="2:22" ht="12" customHeight="1" thickBot="1">
      <c r="B6" s="135"/>
      <c r="C6" s="136"/>
      <c r="D6" s="134"/>
      <c r="E6" s="136"/>
      <c r="F6" s="134"/>
      <c r="G6" s="137"/>
      <c r="H6" s="137"/>
      <c r="I6" s="137"/>
      <c r="J6" s="137"/>
      <c r="K6" s="50"/>
      <c r="L6" s="137"/>
      <c r="M6" s="137"/>
      <c r="Q6" s="3"/>
      <c r="R6" s="3"/>
      <c r="S6" s="3"/>
      <c r="T6" s="3"/>
      <c r="U6" s="3"/>
      <c r="V6" s="3"/>
    </row>
    <row r="7" spans="2:13" ht="13.5" customHeight="1">
      <c r="B7" s="87" t="s">
        <v>46</v>
      </c>
      <c r="C7" s="88">
        <v>-20127</v>
      </c>
      <c r="D7" s="88">
        <v>-18320</v>
      </c>
      <c r="E7" s="88">
        <v>-6512</v>
      </c>
      <c r="F7" s="88">
        <v>-5447</v>
      </c>
      <c r="G7" s="89">
        <f>_xlfn.IFERROR(C7/D7-1,"")</f>
        <v>0.09863537117903931</v>
      </c>
      <c r="H7" s="90">
        <f aca="true" t="shared" si="0" ref="H7:H29">C7-D7</f>
        <v>-1807</v>
      </c>
      <c r="I7" s="89">
        <f>_xlfn.IFERROR(E7/F7-1,"")</f>
        <v>0.19552046998347716</v>
      </c>
      <c r="J7" s="90">
        <f aca="true" t="shared" si="1" ref="J7:J25">E7-F7</f>
        <v>-1065</v>
      </c>
      <c r="K7" s="51"/>
      <c r="L7" s="90">
        <v>-13615</v>
      </c>
      <c r="M7" s="90">
        <v>-12873</v>
      </c>
    </row>
    <row r="8" spans="2:13" ht="12.75" customHeight="1">
      <c r="B8" s="44" t="s">
        <v>145</v>
      </c>
      <c r="C8" s="47">
        <v>-20115</v>
      </c>
      <c r="D8" s="47">
        <v>-17624</v>
      </c>
      <c r="E8" s="47">
        <v>-6499</v>
      </c>
      <c r="F8" s="47">
        <v>-5335</v>
      </c>
      <c r="G8" s="53">
        <f aca="true" t="shared" si="2" ref="G8:G29">_xlfn.IFERROR(C8/D8-1,"")</f>
        <v>0.14134135270086245</v>
      </c>
      <c r="H8" s="51">
        <f t="shared" si="0"/>
        <v>-2491</v>
      </c>
      <c r="I8" s="53">
        <f aca="true" t="shared" si="3" ref="I8:I27">_xlfn.IFERROR(E8/F8-1,"")</f>
        <v>0.21818181818181825</v>
      </c>
      <c r="J8" s="51">
        <f t="shared" si="1"/>
        <v>-1164</v>
      </c>
      <c r="K8" s="51"/>
      <c r="L8" s="51">
        <v>-13616</v>
      </c>
      <c r="M8" s="51">
        <v>-12289</v>
      </c>
    </row>
    <row r="9" spans="2:35" ht="12.75" customHeight="1" thickBot="1">
      <c r="B9" s="44" t="s">
        <v>146</v>
      </c>
      <c r="C9" s="47">
        <v>-12</v>
      </c>
      <c r="D9" s="47">
        <v>-696</v>
      </c>
      <c r="E9" s="47">
        <v>-13</v>
      </c>
      <c r="F9" s="47">
        <v>-112</v>
      </c>
      <c r="G9" s="53">
        <f t="shared" si="2"/>
        <v>-0.9827586206896551</v>
      </c>
      <c r="H9" s="51">
        <f t="shared" si="0"/>
        <v>684</v>
      </c>
      <c r="I9" s="53">
        <f t="shared" si="3"/>
        <v>-0.8839285714285714</v>
      </c>
      <c r="J9" s="51">
        <f t="shared" si="1"/>
        <v>99</v>
      </c>
      <c r="K9" s="55"/>
      <c r="L9" s="51">
        <v>1</v>
      </c>
      <c r="M9" s="51">
        <v>-584</v>
      </c>
      <c r="Q9" s="3"/>
      <c r="R9" s="3"/>
      <c r="S9" s="3"/>
      <c r="T9" s="3"/>
      <c r="U9" s="3"/>
      <c r="V9" s="3"/>
      <c r="AI9" s="3"/>
    </row>
    <row r="10" spans="2:35" ht="13.5" customHeight="1">
      <c r="B10" s="95" t="s">
        <v>47</v>
      </c>
      <c r="C10" s="96">
        <v>-2586</v>
      </c>
      <c r="D10" s="96">
        <v>-2427</v>
      </c>
      <c r="E10" s="96">
        <v>-882</v>
      </c>
      <c r="F10" s="96">
        <v>-763</v>
      </c>
      <c r="G10" s="97">
        <f t="shared" si="2"/>
        <v>0.06551297898640307</v>
      </c>
      <c r="H10" s="98">
        <f t="shared" si="0"/>
        <v>-159</v>
      </c>
      <c r="I10" s="97">
        <f t="shared" si="3"/>
        <v>0.15596330275229353</v>
      </c>
      <c r="J10" s="98">
        <f t="shared" si="1"/>
        <v>-119</v>
      </c>
      <c r="K10" s="51"/>
      <c r="L10" s="98">
        <v>-1704</v>
      </c>
      <c r="M10" s="98">
        <v>-1664</v>
      </c>
      <c r="AI10" s="3"/>
    </row>
    <row r="11" spans="2:35" ht="12.75" customHeight="1">
      <c r="B11" s="44" t="s">
        <v>147</v>
      </c>
      <c r="C11" s="47">
        <v>-741</v>
      </c>
      <c r="D11" s="47">
        <v>-715</v>
      </c>
      <c r="E11" s="47">
        <v>-252</v>
      </c>
      <c r="F11" s="47">
        <v>-259</v>
      </c>
      <c r="G11" s="53">
        <f t="shared" si="2"/>
        <v>0.036363636363636376</v>
      </c>
      <c r="H11" s="51">
        <f t="shared" si="0"/>
        <v>-26</v>
      </c>
      <c r="I11" s="53">
        <f t="shared" si="3"/>
        <v>-0.027027027027026973</v>
      </c>
      <c r="J11" s="51">
        <f>E11-F11</f>
        <v>7</v>
      </c>
      <c r="K11" s="51"/>
      <c r="L11" s="51">
        <v>-489</v>
      </c>
      <c r="M11" s="51">
        <v>-456</v>
      </c>
      <c r="AI11" s="3"/>
    </row>
    <row r="12" spans="2:35" ht="12.75" customHeight="1">
      <c r="B12" s="44" t="s">
        <v>148</v>
      </c>
      <c r="C12" s="47">
        <v>-1328</v>
      </c>
      <c r="D12" s="47">
        <v>-1190</v>
      </c>
      <c r="E12" s="47">
        <v>-488</v>
      </c>
      <c r="F12" s="47">
        <v>-347</v>
      </c>
      <c r="G12" s="53">
        <f t="shared" si="2"/>
        <v>0.11596638655462188</v>
      </c>
      <c r="H12" s="51">
        <f t="shared" si="0"/>
        <v>-138</v>
      </c>
      <c r="I12" s="53">
        <f t="shared" si="3"/>
        <v>0.40634005763688763</v>
      </c>
      <c r="J12" s="51">
        <f t="shared" si="1"/>
        <v>-141</v>
      </c>
      <c r="K12" s="51"/>
      <c r="L12" s="51">
        <v>-840</v>
      </c>
      <c r="M12" s="51">
        <v>-843</v>
      </c>
      <c r="Q12" s="3"/>
      <c r="R12" s="3"/>
      <c r="S12" s="3"/>
      <c r="T12" s="3"/>
      <c r="U12" s="3"/>
      <c r="V12" s="3"/>
      <c r="AH12" s="3"/>
      <c r="AI12" s="3"/>
    </row>
    <row r="13" spans="2:35" ht="12.75" customHeight="1" thickBot="1">
      <c r="B13" s="44" t="s">
        <v>149</v>
      </c>
      <c r="C13" s="47">
        <v>-517</v>
      </c>
      <c r="D13" s="47">
        <v>-522</v>
      </c>
      <c r="E13" s="47">
        <v>-142</v>
      </c>
      <c r="F13" s="47">
        <v>-157</v>
      </c>
      <c r="G13" s="53">
        <f t="shared" si="2"/>
        <v>-0.009578544061302652</v>
      </c>
      <c r="H13" s="51">
        <f t="shared" si="0"/>
        <v>5</v>
      </c>
      <c r="I13" s="53">
        <f t="shared" si="3"/>
        <v>-0.09554140127388533</v>
      </c>
      <c r="J13" s="51">
        <f t="shared" si="1"/>
        <v>15</v>
      </c>
      <c r="K13" s="51"/>
      <c r="L13" s="51">
        <v>-375</v>
      </c>
      <c r="M13" s="51">
        <v>-365</v>
      </c>
      <c r="AH13" s="3"/>
      <c r="AI13" s="3"/>
    </row>
    <row r="14" spans="2:35" ht="13.5" customHeight="1">
      <c r="B14" s="95" t="s">
        <v>48</v>
      </c>
      <c r="C14" s="96">
        <v>-2696</v>
      </c>
      <c r="D14" s="96">
        <v>-2573</v>
      </c>
      <c r="E14" s="96">
        <v>-794</v>
      </c>
      <c r="F14" s="96">
        <v>-778</v>
      </c>
      <c r="G14" s="97">
        <f t="shared" si="2"/>
        <v>0.04780411970462506</v>
      </c>
      <c r="H14" s="98">
        <f t="shared" si="0"/>
        <v>-123</v>
      </c>
      <c r="I14" s="97">
        <f t="shared" si="3"/>
        <v>0.020565552699228773</v>
      </c>
      <c r="J14" s="98">
        <f t="shared" si="1"/>
        <v>-16</v>
      </c>
      <c r="K14" s="51"/>
      <c r="L14" s="98">
        <v>-1902</v>
      </c>
      <c r="M14" s="98">
        <v>-1795</v>
      </c>
      <c r="AH14" s="3"/>
      <c r="AI14" s="3"/>
    </row>
    <row r="15" spans="2:35" ht="12.75" customHeight="1">
      <c r="B15" s="44" t="s">
        <v>150</v>
      </c>
      <c r="C15" s="47">
        <v>-2018</v>
      </c>
      <c r="D15" s="47">
        <v>-1910</v>
      </c>
      <c r="E15" s="47">
        <v>-568</v>
      </c>
      <c r="F15" s="47">
        <v>-547</v>
      </c>
      <c r="G15" s="53">
        <f t="shared" si="2"/>
        <v>0.056544502617801085</v>
      </c>
      <c r="H15" s="51">
        <f t="shared" si="0"/>
        <v>-108</v>
      </c>
      <c r="I15" s="53">
        <f t="shared" si="3"/>
        <v>0.03839122486288837</v>
      </c>
      <c r="J15" s="51">
        <f t="shared" si="1"/>
        <v>-21</v>
      </c>
      <c r="K15" s="51"/>
      <c r="L15" s="51">
        <v>-1450</v>
      </c>
      <c r="M15" s="51">
        <v>-1363</v>
      </c>
      <c r="Q15" s="3"/>
      <c r="R15" s="3"/>
      <c r="S15" s="3"/>
      <c r="T15" s="3"/>
      <c r="U15" s="3"/>
      <c r="V15" s="3"/>
      <c r="AH15" s="3"/>
      <c r="AI15" s="3"/>
    </row>
    <row r="16" spans="2:35" ht="12.75" customHeight="1">
      <c r="B16" s="44" t="s">
        <v>151</v>
      </c>
      <c r="C16" s="47">
        <v>-436</v>
      </c>
      <c r="D16" s="47">
        <v>-403</v>
      </c>
      <c r="E16" s="47">
        <v>-119</v>
      </c>
      <c r="F16" s="47">
        <v>-111</v>
      </c>
      <c r="G16" s="53">
        <f t="shared" si="2"/>
        <v>0.08188585607940446</v>
      </c>
      <c r="H16" s="51">
        <f t="shared" si="0"/>
        <v>-33</v>
      </c>
      <c r="I16" s="53">
        <f t="shared" si="3"/>
        <v>0.072072072072072</v>
      </c>
      <c r="J16" s="51">
        <f t="shared" si="1"/>
        <v>-8</v>
      </c>
      <c r="K16" s="51"/>
      <c r="L16" s="51">
        <v>-317</v>
      </c>
      <c r="M16" s="51">
        <v>-292</v>
      </c>
      <c r="AH16" s="3"/>
      <c r="AI16" s="3"/>
    </row>
    <row r="17" spans="2:35" ht="12.75" customHeight="1">
      <c r="B17" s="44" t="s">
        <v>152</v>
      </c>
      <c r="C17" s="47">
        <v>-46</v>
      </c>
      <c r="D17" s="47">
        <v>-40</v>
      </c>
      <c r="E17" s="47">
        <v>-52</v>
      </c>
      <c r="F17" s="47">
        <v>-54</v>
      </c>
      <c r="G17" s="53">
        <f t="shared" si="2"/>
        <v>0.1499999999999999</v>
      </c>
      <c r="H17" s="51">
        <f t="shared" si="0"/>
        <v>-6</v>
      </c>
      <c r="I17" s="53">
        <f t="shared" si="3"/>
        <v>-0.03703703703703709</v>
      </c>
      <c r="J17" s="51">
        <f t="shared" si="1"/>
        <v>2</v>
      </c>
      <c r="K17" s="55"/>
      <c r="L17" s="51">
        <v>6</v>
      </c>
      <c r="M17" s="51">
        <v>14</v>
      </c>
      <c r="Q17" s="3"/>
      <c r="R17" s="3"/>
      <c r="S17" s="3"/>
      <c r="T17" s="3"/>
      <c r="U17" s="3"/>
      <c r="V17" s="3"/>
      <c r="AH17" s="3"/>
      <c r="AI17" s="3"/>
    </row>
    <row r="18" spans="2:35" ht="12.75" customHeight="1" thickBot="1">
      <c r="B18" s="44" t="s">
        <v>153</v>
      </c>
      <c r="C18" s="47">
        <v>-196</v>
      </c>
      <c r="D18" s="47">
        <v>-220</v>
      </c>
      <c r="E18" s="47">
        <v>-55</v>
      </c>
      <c r="F18" s="47">
        <v>-66</v>
      </c>
      <c r="G18" s="53">
        <f t="shared" si="2"/>
        <v>-0.10909090909090913</v>
      </c>
      <c r="H18" s="51">
        <f t="shared" si="0"/>
        <v>24</v>
      </c>
      <c r="I18" s="53">
        <f t="shared" si="3"/>
        <v>-0.16666666666666663</v>
      </c>
      <c r="J18" s="51">
        <f t="shared" si="1"/>
        <v>11</v>
      </c>
      <c r="K18" s="55"/>
      <c r="L18" s="51">
        <v>-141</v>
      </c>
      <c r="M18" s="51">
        <v>-154</v>
      </c>
      <c r="Q18" s="3"/>
      <c r="R18" s="3"/>
      <c r="S18" s="3"/>
      <c r="T18" s="3"/>
      <c r="U18" s="3"/>
      <c r="V18" s="3"/>
      <c r="AH18" s="3"/>
      <c r="AI18" s="3"/>
    </row>
    <row r="19" spans="2:35" ht="13.5" thickBot="1">
      <c r="B19" s="95" t="s">
        <v>49</v>
      </c>
      <c r="C19" s="96">
        <v>-1144</v>
      </c>
      <c r="D19" s="96">
        <v>-1106</v>
      </c>
      <c r="E19" s="96">
        <v>-304</v>
      </c>
      <c r="F19" s="96">
        <v>-332</v>
      </c>
      <c r="G19" s="97">
        <f t="shared" si="2"/>
        <v>0.03435804701627476</v>
      </c>
      <c r="H19" s="98">
        <f t="shared" si="0"/>
        <v>-38</v>
      </c>
      <c r="I19" s="97">
        <f t="shared" si="3"/>
        <v>-0.08433734939759041</v>
      </c>
      <c r="J19" s="98">
        <f>E19-F19</f>
        <v>28</v>
      </c>
      <c r="K19" s="51"/>
      <c r="L19" s="98">
        <v>-840</v>
      </c>
      <c r="M19" s="98">
        <v>-774</v>
      </c>
      <c r="Q19" s="3"/>
      <c r="R19" s="3"/>
      <c r="S19" s="3"/>
      <c r="T19" s="3"/>
      <c r="U19" s="3"/>
      <c r="V19" s="3"/>
      <c r="AH19" s="3"/>
      <c r="AI19" s="3"/>
    </row>
    <row r="20" spans="2:35" ht="13.5" customHeight="1">
      <c r="B20" s="95" t="s">
        <v>50</v>
      </c>
      <c r="C20" s="96">
        <v>-1749</v>
      </c>
      <c r="D20" s="96">
        <v>-1412</v>
      </c>
      <c r="E20" s="96">
        <v>-551</v>
      </c>
      <c r="F20" s="96">
        <v>-488</v>
      </c>
      <c r="G20" s="97">
        <f t="shared" si="2"/>
        <v>0.23866855524079322</v>
      </c>
      <c r="H20" s="98">
        <f t="shared" si="0"/>
        <v>-337</v>
      </c>
      <c r="I20" s="97">
        <f t="shared" si="3"/>
        <v>0.12909836065573765</v>
      </c>
      <c r="J20" s="98">
        <f t="shared" si="1"/>
        <v>-63</v>
      </c>
      <c r="K20" s="51"/>
      <c r="L20" s="98">
        <v>-1198</v>
      </c>
      <c r="M20" s="98">
        <v>-924</v>
      </c>
      <c r="AH20" s="3"/>
      <c r="AI20" s="3"/>
    </row>
    <row r="21" spans="2:35" ht="12.75" customHeight="1">
      <c r="B21" s="44" t="s">
        <v>154</v>
      </c>
      <c r="C21" s="47">
        <v>-217</v>
      </c>
      <c r="D21" s="47">
        <v>-203</v>
      </c>
      <c r="E21" s="47">
        <v>-87</v>
      </c>
      <c r="F21" s="47">
        <v>-67</v>
      </c>
      <c r="G21" s="53">
        <f t="shared" si="2"/>
        <v>0.06896551724137923</v>
      </c>
      <c r="H21" s="51">
        <f t="shared" si="0"/>
        <v>-14</v>
      </c>
      <c r="I21" s="53">
        <f t="shared" si="3"/>
        <v>0.29850746268656714</v>
      </c>
      <c r="J21" s="51">
        <f t="shared" si="1"/>
        <v>-20</v>
      </c>
      <c r="K21" s="51"/>
      <c r="L21" s="51">
        <v>-130</v>
      </c>
      <c r="M21" s="51">
        <v>-136</v>
      </c>
      <c r="Q21" s="3"/>
      <c r="R21" s="3"/>
      <c r="S21" s="3"/>
      <c r="T21" s="3"/>
      <c r="U21" s="3"/>
      <c r="V21" s="3"/>
      <c r="AH21" s="3"/>
      <c r="AI21" s="3"/>
    </row>
    <row r="22" spans="2:35" ht="12.75" customHeight="1">
      <c r="B22" s="44" t="s">
        <v>155</v>
      </c>
      <c r="C22" s="47">
        <v>-191</v>
      </c>
      <c r="D22" s="47">
        <v>-165</v>
      </c>
      <c r="E22" s="47">
        <v>-76</v>
      </c>
      <c r="F22" s="47">
        <v>-36</v>
      </c>
      <c r="G22" s="53">
        <f t="shared" si="2"/>
        <v>0.15757575757575748</v>
      </c>
      <c r="H22" s="51">
        <f t="shared" si="0"/>
        <v>-26</v>
      </c>
      <c r="I22" s="53">
        <f t="shared" si="3"/>
        <v>1.1111111111111112</v>
      </c>
      <c r="J22" s="51">
        <f t="shared" si="1"/>
        <v>-40</v>
      </c>
      <c r="K22" s="51"/>
      <c r="L22" s="51">
        <v>-115</v>
      </c>
      <c r="M22" s="51">
        <v>-129</v>
      </c>
      <c r="Q22" s="3"/>
      <c r="R22" s="3"/>
      <c r="S22" s="3"/>
      <c r="T22" s="3"/>
      <c r="U22" s="3"/>
      <c r="V22" s="3"/>
      <c r="AH22" s="3"/>
      <c r="AI22" s="3"/>
    </row>
    <row r="23" spans="2:35" ht="12.75" customHeight="1">
      <c r="B23" s="44" t="s">
        <v>156</v>
      </c>
      <c r="C23" s="47">
        <v>-102</v>
      </c>
      <c r="D23" s="47">
        <v>-98</v>
      </c>
      <c r="E23" s="47">
        <v>-4</v>
      </c>
      <c r="F23" s="47">
        <v>-33</v>
      </c>
      <c r="G23" s="53">
        <f t="shared" si="2"/>
        <v>0.04081632653061229</v>
      </c>
      <c r="H23" s="51">
        <f t="shared" si="0"/>
        <v>-4</v>
      </c>
      <c r="I23" s="53">
        <f t="shared" si="3"/>
        <v>-0.8787878787878788</v>
      </c>
      <c r="J23" s="51">
        <f t="shared" si="1"/>
        <v>29</v>
      </c>
      <c r="K23" s="51"/>
      <c r="L23" s="51">
        <v>-98</v>
      </c>
      <c r="M23" s="51">
        <v>-65</v>
      </c>
      <c r="AH23" s="3"/>
      <c r="AI23" s="3"/>
    </row>
    <row r="24" spans="2:35" ht="12.75" customHeight="1" thickBot="1">
      <c r="B24" s="44" t="s">
        <v>157</v>
      </c>
      <c r="C24" s="47">
        <v>-1239</v>
      </c>
      <c r="D24" s="47">
        <v>-946</v>
      </c>
      <c r="E24" s="47">
        <v>-384</v>
      </c>
      <c r="F24" s="47">
        <v>-352</v>
      </c>
      <c r="G24" s="53">
        <f t="shared" si="2"/>
        <v>0.30972515856236793</v>
      </c>
      <c r="H24" s="51">
        <f t="shared" si="0"/>
        <v>-293</v>
      </c>
      <c r="I24" s="53">
        <f t="shared" si="3"/>
        <v>0.09090909090909083</v>
      </c>
      <c r="J24" s="51">
        <f t="shared" si="1"/>
        <v>-32</v>
      </c>
      <c r="K24" s="55"/>
      <c r="L24" s="51">
        <v>-855</v>
      </c>
      <c r="M24" s="51">
        <v>-594</v>
      </c>
      <c r="W24" s="3"/>
      <c r="X24" s="3"/>
      <c r="Y24" s="3"/>
      <c r="Z24" s="3"/>
      <c r="AA24" s="3"/>
      <c r="AB24" s="3"/>
      <c r="AC24" s="3"/>
      <c r="AD24" s="3"/>
      <c r="AE24" s="3"/>
      <c r="AG24" s="3"/>
      <c r="AH24" s="3"/>
      <c r="AI24" s="3"/>
    </row>
    <row r="25" spans="2:13" ht="13.5" customHeight="1">
      <c r="B25" s="99" t="s">
        <v>54</v>
      </c>
      <c r="C25" s="96">
        <v>-833</v>
      </c>
      <c r="D25" s="96">
        <v>-1155</v>
      </c>
      <c r="E25" s="96">
        <v>-797</v>
      </c>
      <c r="F25" s="96">
        <v>-359</v>
      </c>
      <c r="G25" s="97">
        <f t="shared" si="2"/>
        <v>-0.2787878787878788</v>
      </c>
      <c r="H25" s="98">
        <f t="shared" si="0"/>
        <v>322</v>
      </c>
      <c r="I25" s="97">
        <f t="shared" si="3"/>
        <v>1.2200557103064065</v>
      </c>
      <c r="J25" s="98">
        <f t="shared" si="1"/>
        <v>-438</v>
      </c>
      <c r="K25" s="56"/>
      <c r="L25" s="98">
        <v>-36</v>
      </c>
      <c r="M25" s="98">
        <v>-796</v>
      </c>
    </row>
    <row r="26" spans="2:13" ht="12.75" customHeight="1">
      <c r="B26" s="44" t="s">
        <v>158</v>
      </c>
      <c r="C26" s="47">
        <v>-400</v>
      </c>
      <c r="D26" s="47">
        <v>-319</v>
      </c>
      <c r="E26" s="47">
        <v>-249</v>
      </c>
      <c r="F26" s="47">
        <v>-237</v>
      </c>
      <c r="G26" s="53">
        <f t="shared" si="2"/>
        <v>0.25391849529780575</v>
      </c>
      <c r="H26" s="51">
        <f t="shared" si="0"/>
        <v>-81</v>
      </c>
      <c r="I26" s="89">
        <f t="shared" si="3"/>
        <v>0.05063291139240511</v>
      </c>
      <c r="J26" s="51">
        <f>E26-F26</f>
        <v>-12</v>
      </c>
      <c r="L26" s="51">
        <v>-151</v>
      </c>
      <c r="M26" s="51">
        <v>-82</v>
      </c>
    </row>
    <row r="27" spans="2:13" ht="12.75" customHeight="1">
      <c r="B27" s="44" t="s">
        <v>269</v>
      </c>
      <c r="C27" s="47">
        <v>-430</v>
      </c>
      <c r="D27" s="47">
        <v>-825</v>
      </c>
      <c r="E27" s="47">
        <v>-546</v>
      </c>
      <c r="F27" s="47">
        <v>-116</v>
      </c>
      <c r="G27" s="53">
        <f t="shared" si="2"/>
        <v>-0.47878787878787876</v>
      </c>
      <c r="H27" s="51">
        <f t="shared" si="0"/>
        <v>395</v>
      </c>
      <c r="I27" s="178">
        <f t="shared" si="3"/>
        <v>3.706896551724138</v>
      </c>
      <c r="J27" s="51">
        <f>E27-F27</f>
        <v>-430</v>
      </c>
      <c r="L27" s="51">
        <v>116</v>
      </c>
      <c r="M27" s="51">
        <v>-709</v>
      </c>
    </row>
    <row r="28" spans="2:13" ht="12.75" customHeight="1" thickBot="1">
      <c r="B28" s="44" t="s">
        <v>159</v>
      </c>
      <c r="C28" s="47">
        <v>-3</v>
      </c>
      <c r="D28" s="47">
        <v>-11</v>
      </c>
      <c r="E28" s="47">
        <v>-2</v>
      </c>
      <c r="F28" s="47">
        <v>-6</v>
      </c>
      <c r="G28" s="53">
        <f t="shared" si="2"/>
        <v>-0.7272727272727273</v>
      </c>
      <c r="H28" s="51">
        <f t="shared" si="0"/>
        <v>8</v>
      </c>
      <c r="I28" s="53">
        <f>_xlfn.IFERROR(E28/F28-1,"")</f>
        <v>-0.6666666666666667</v>
      </c>
      <c r="J28" s="51">
        <f>E28-F28</f>
        <v>4</v>
      </c>
      <c r="L28" s="51">
        <v>-1</v>
      </c>
      <c r="M28" s="51">
        <v>-5</v>
      </c>
    </row>
    <row r="29" spans="2:13" ht="13.5" customHeight="1">
      <c r="B29" s="95" t="s">
        <v>160</v>
      </c>
      <c r="C29" s="96">
        <v>-29135</v>
      </c>
      <c r="D29" s="96">
        <v>-26993</v>
      </c>
      <c r="E29" s="96">
        <v>-9840</v>
      </c>
      <c r="F29" s="96">
        <v>-8167</v>
      </c>
      <c r="G29" s="97">
        <f t="shared" si="2"/>
        <v>0.07935390656836949</v>
      </c>
      <c r="H29" s="98">
        <f t="shared" si="0"/>
        <v>-2142</v>
      </c>
      <c r="I29" s="97">
        <f>_xlfn.IFERROR(E29/F29-1,"")</f>
        <v>0.2048487816823803</v>
      </c>
      <c r="J29" s="98">
        <f>E29-F29</f>
        <v>-1673</v>
      </c>
      <c r="L29" s="98">
        <v>-19295</v>
      </c>
      <c r="M29" s="98">
        <v>-18826</v>
      </c>
    </row>
    <row r="30" spans="7:13" ht="15.75" customHeight="1">
      <c r="G30" s="1"/>
      <c r="H30" s="1"/>
      <c r="I30" s="1"/>
      <c r="J30" s="1"/>
      <c r="L30" s="1"/>
      <c r="M30" s="1"/>
    </row>
    <row r="31" spans="2:13" ht="15.75" customHeight="1">
      <c r="B31" s="166"/>
      <c r="G31" s="1"/>
      <c r="H31" s="1"/>
      <c r="I31" s="1"/>
      <c r="J31" s="1"/>
      <c r="L31" s="1"/>
      <c r="M31" s="1"/>
    </row>
    <row r="32" spans="7:13" ht="15.75" customHeight="1">
      <c r="G32" s="1"/>
      <c r="H32" s="1"/>
      <c r="I32" s="1"/>
      <c r="J32" s="1"/>
      <c r="L32" s="1"/>
      <c r="M32" s="1"/>
    </row>
    <row r="33" spans="7:13" ht="15.75" customHeight="1">
      <c r="G33" s="1"/>
      <c r="H33" s="1"/>
      <c r="I33" s="1"/>
      <c r="J33" s="1"/>
      <c r="L33" s="1"/>
      <c r="M33" s="1"/>
    </row>
    <row r="34" spans="7:13" ht="15.75" customHeight="1">
      <c r="G34" s="1"/>
      <c r="H34" s="1"/>
      <c r="I34" s="1"/>
      <c r="J34" s="1"/>
      <c r="L34" s="1"/>
      <c r="M34" s="1"/>
    </row>
    <row r="35" spans="7:13" ht="15.75" customHeight="1">
      <c r="G35" s="1"/>
      <c r="H35" s="1"/>
      <c r="I35" s="1"/>
      <c r="J35" s="1"/>
      <c r="L35" s="1"/>
      <c r="M35" s="1"/>
    </row>
    <row r="36" spans="7:13" ht="15.75" customHeight="1">
      <c r="G36" s="1"/>
      <c r="H36" s="1"/>
      <c r="I36" s="1"/>
      <c r="J36" s="1"/>
      <c r="L36" s="1"/>
      <c r="M36" s="1"/>
    </row>
    <row r="37" spans="7:13" ht="15.75" customHeight="1">
      <c r="G37" s="1"/>
      <c r="H37" s="1"/>
      <c r="I37" s="1"/>
      <c r="J37" s="1"/>
      <c r="L37" s="1"/>
      <c r="M37" s="1"/>
    </row>
    <row r="38" spans="7:13" ht="15.75" customHeight="1">
      <c r="G38" s="1"/>
      <c r="H38" s="1"/>
      <c r="I38" s="1"/>
      <c r="J38" s="1"/>
      <c r="L38" s="1"/>
      <c r="M38" s="1"/>
    </row>
    <row r="39" spans="7:13" ht="15.75" customHeight="1">
      <c r="G39" s="1"/>
      <c r="H39" s="1"/>
      <c r="I39" s="1"/>
      <c r="J39" s="1"/>
      <c r="L39" s="1"/>
      <c r="M39" s="1"/>
    </row>
    <row r="40" spans="7:13" ht="15.75" customHeight="1">
      <c r="G40" s="1"/>
      <c r="H40" s="1"/>
      <c r="I40" s="1"/>
      <c r="J40" s="1"/>
      <c r="L40" s="1"/>
      <c r="M40" s="1"/>
    </row>
    <row r="41" spans="7:13" ht="15.75" customHeight="1">
      <c r="G41" s="1"/>
      <c r="H41" s="1"/>
      <c r="I41" s="1"/>
      <c r="J41" s="1"/>
      <c r="L41" s="1"/>
      <c r="M41" s="1"/>
    </row>
    <row r="42" spans="7:13" ht="15.75" customHeight="1">
      <c r="G42" s="1"/>
      <c r="H42" s="1"/>
      <c r="I42" s="1"/>
      <c r="J42" s="1"/>
      <c r="L42" s="1"/>
      <c r="M42" s="1"/>
    </row>
    <row r="43" spans="7:13" ht="15.75" customHeight="1">
      <c r="G43" s="1"/>
      <c r="H43" s="1"/>
      <c r="I43" s="1"/>
      <c r="J43" s="1"/>
      <c r="L43" s="1"/>
      <c r="M43" s="1"/>
    </row>
    <row r="44" spans="7:13" ht="15.75" customHeight="1">
      <c r="G44" s="1"/>
      <c r="H44" s="1"/>
      <c r="I44" s="1"/>
      <c r="J44" s="1"/>
      <c r="L44" s="1"/>
      <c r="M44" s="1"/>
    </row>
    <row r="45" spans="7:13" ht="15.75" customHeight="1">
      <c r="G45" s="1"/>
      <c r="H45" s="1"/>
      <c r="I45" s="1"/>
      <c r="J45" s="1"/>
      <c r="L45" s="1"/>
      <c r="M45" s="1"/>
    </row>
    <row r="46" spans="7:13" ht="15.75" customHeight="1">
      <c r="G46" s="1"/>
      <c r="H46" s="1"/>
      <c r="I46" s="1"/>
      <c r="J46" s="1"/>
      <c r="L46" s="1"/>
      <c r="M46" s="1"/>
    </row>
    <row r="47" spans="7:13" ht="12.75" customHeight="1">
      <c r="G47" s="1"/>
      <c r="H47" s="1"/>
      <c r="I47" s="1"/>
      <c r="J47" s="1"/>
      <c r="L47" s="1"/>
      <c r="M47" s="1"/>
    </row>
    <row r="48" spans="7:13" ht="12.75" customHeight="1">
      <c r="G48" s="1"/>
      <c r="H48" s="1"/>
      <c r="I48" s="1"/>
      <c r="J48" s="1"/>
      <c r="L48" s="1"/>
      <c r="M48" s="1"/>
    </row>
    <row r="49" spans="7:13" ht="12.75" customHeight="1">
      <c r="G49" s="1"/>
      <c r="H49" s="1"/>
      <c r="I49" s="1"/>
      <c r="J49" s="1"/>
      <c r="L49" s="1"/>
      <c r="M49" s="1"/>
    </row>
    <row r="50" spans="7:13" ht="12.75" customHeight="1">
      <c r="G50" s="1"/>
      <c r="H50" s="1"/>
      <c r="I50" s="1"/>
      <c r="J50" s="1"/>
      <c r="L50" s="1"/>
      <c r="M50" s="1"/>
    </row>
    <row r="51" spans="7:13" ht="12.75" customHeight="1">
      <c r="G51" s="1"/>
      <c r="H51" s="1"/>
      <c r="I51" s="1"/>
      <c r="J51" s="1"/>
      <c r="L51" s="1"/>
      <c r="M51" s="1"/>
    </row>
    <row r="52" spans="7:13" ht="12.75" customHeight="1">
      <c r="G52" s="1"/>
      <c r="H52" s="1"/>
      <c r="I52" s="1"/>
      <c r="J52" s="1"/>
      <c r="L52" s="1"/>
      <c r="M52" s="1"/>
    </row>
    <row r="53" spans="2:35" s="2" customFormat="1" ht="12.7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2:35"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2:35"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2:35" s="2" customFormat="1" ht="12.7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2:35"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2:35"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2:35"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2:35"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2:35"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2:35"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2:35"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2:35"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2:35"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7:13" ht="12.75">
      <c r="G69" s="1"/>
      <c r="H69" s="1"/>
      <c r="I69" s="1"/>
      <c r="J69" s="1"/>
      <c r="L69" s="1"/>
      <c r="M69" s="1"/>
    </row>
    <row r="70" spans="7:13" ht="12.75">
      <c r="G70" s="1"/>
      <c r="H70" s="1"/>
      <c r="I70" s="1"/>
      <c r="J70" s="1"/>
      <c r="L70" s="1"/>
      <c r="M70" s="1"/>
    </row>
    <row r="71" spans="7:13" ht="12.75">
      <c r="G71" s="1"/>
      <c r="H71" s="1"/>
      <c r="I71" s="1"/>
      <c r="J71" s="1"/>
      <c r="L71" s="1"/>
      <c r="M71" s="1"/>
    </row>
    <row r="72" spans="7:13" ht="12.75">
      <c r="G72" s="1"/>
      <c r="H72" s="1"/>
      <c r="I72" s="1"/>
      <c r="J72" s="1"/>
      <c r="L72" s="1"/>
      <c r="M72" s="1"/>
    </row>
    <row r="73" spans="7:13" ht="12.75">
      <c r="G73" s="1"/>
      <c r="H73" s="1"/>
      <c r="I73" s="1"/>
      <c r="J73" s="1"/>
      <c r="L73" s="1"/>
      <c r="M73" s="1"/>
    </row>
    <row r="74" spans="7:13" ht="12.75">
      <c r="G74" s="1"/>
      <c r="H74" s="1"/>
      <c r="I74" s="1"/>
      <c r="J74" s="1"/>
      <c r="L74" s="1"/>
      <c r="M74" s="1"/>
    </row>
    <row r="75" spans="7:13" ht="12.75">
      <c r="G75" s="1"/>
      <c r="H75" s="1"/>
      <c r="I75" s="1"/>
      <c r="J75" s="1"/>
      <c r="L75" s="1"/>
      <c r="M75" s="1"/>
    </row>
    <row r="76" spans="7:13" ht="12.75">
      <c r="G76" s="1"/>
      <c r="H76" s="1"/>
      <c r="I76" s="1"/>
      <c r="J76" s="1"/>
      <c r="L76" s="1"/>
      <c r="M76" s="1"/>
    </row>
    <row r="77" spans="7:13" ht="12.75">
      <c r="G77" s="1"/>
      <c r="H77" s="1"/>
      <c r="I77" s="1"/>
      <c r="J77" s="1"/>
      <c r="L77" s="1"/>
      <c r="M77" s="1"/>
    </row>
    <row r="78" spans="7:13" ht="12.75" customHeight="1">
      <c r="G78" s="1"/>
      <c r="H78" s="1"/>
      <c r="I78" s="1"/>
      <c r="J78" s="1"/>
      <c r="L78" s="1"/>
      <c r="M78" s="1"/>
    </row>
    <row r="79" spans="7:13" ht="12.75" customHeight="1">
      <c r="G79" s="1"/>
      <c r="H79" s="1"/>
      <c r="I79" s="1"/>
      <c r="J79" s="1"/>
      <c r="L79" s="1"/>
      <c r="M79" s="1"/>
    </row>
    <row r="80" spans="7:13" ht="12.75">
      <c r="G80" s="1"/>
      <c r="H80" s="1"/>
      <c r="I80" s="1"/>
      <c r="J80" s="1"/>
      <c r="L80" s="1"/>
      <c r="M80" s="1"/>
    </row>
    <row r="81" spans="7:13" ht="12.75">
      <c r="G81" s="1"/>
      <c r="H81" s="1"/>
      <c r="I81" s="1"/>
      <c r="J81" s="1"/>
      <c r="L81" s="1"/>
      <c r="M81" s="1"/>
    </row>
    <row r="82" spans="7:13" ht="12.75">
      <c r="G82" s="1"/>
      <c r="H82" s="1"/>
      <c r="I82" s="1"/>
      <c r="J82" s="1"/>
      <c r="L82" s="1"/>
      <c r="M82" s="1"/>
    </row>
    <row r="83" spans="7:13" ht="12.75">
      <c r="G83" s="1"/>
      <c r="H83" s="1"/>
      <c r="I83" s="1"/>
      <c r="J83" s="1"/>
      <c r="L83" s="1"/>
      <c r="M83" s="1"/>
    </row>
    <row r="84" spans="7:13" ht="12.75">
      <c r="G84" s="1"/>
      <c r="H84" s="1"/>
      <c r="I84" s="1"/>
      <c r="J84" s="1"/>
      <c r="L84" s="1"/>
      <c r="M84" s="1"/>
    </row>
    <row r="85" spans="7:13" ht="12.75">
      <c r="G85" s="1"/>
      <c r="H85" s="1"/>
      <c r="I85" s="1"/>
      <c r="J85" s="1"/>
      <c r="L85" s="1"/>
      <c r="M85" s="1"/>
    </row>
    <row r="86" spans="7:13" ht="12.75">
      <c r="G86" s="1"/>
      <c r="H86" s="1"/>
      <c r="I86" s="1"/>
      <c r="J86" s="1"/>
      <c r="L86" s="1"/>
      <c r="M86" s="1"/>
    </row>
    <row r="87" spans="7:13" ht="12.75">
      <c r="G87" s="1"/>
      <c r="H87" s="1"/>
      <c r="I87" s="1"/>
      <c r="J87" s="1"/>
      <c r="L87" s="1"/>
      <c r="M87" s="1"/>
    </row>
    <row r="88" spans="7:13" ht="12.75">
      <c r="G88" s="1"/>
      <c r="H88" s="1"/>
      <c r="I88" s="1"/>
      <c r="J88" s="1"/>
      <c r="L88" s="1"/>
      <c r="M88" s="1"/>
    </row>
    <row r="89" spans="7:13" ht="12.75">
      <c r="G89" s="1"/>
      <c r="H89" s="1"/>
      <c r="I89" s="1"/>
      <c r="J89" s="1"/>
      <c r="L89" s="1"/>
      <c r="M89" s="1"/>
    </row>
    <row r="90" spans="7:13" ht="12.75">
      <c r="G90" s="1"/>
      <c r="H90" s="1"/>
      <c r="I90" s="1"/>
      <c r="J90" s="1"/>
      <c r="L90" s="1"/>
      <c r="M90" s="1"/>
    </row>
    <row r="91" spans="7:13" ht="12.75">
      <c r="G91" s="1"/>
      <c r="H91" s="1"/>
      <c r="I91" s="1"/>
      <c r="J91" s="1"/>
      <c r="L91" s="1"/>
      <c r="M91" s="1"/>
    </row>
    <row r="92" spans="7:13" ht="12.75">
      <c r="G92" s="1"/>
      <c r="H92" s="1"/>
      <c r="I92" s="1"/>
      <c r="J92" s="1"/>
      <c r="L92" s="1"/>
      <c r="M92" s="1"/>
    </row>
    <row r="93" spans="7:13" ht="12.75">
      <c r="G93" s="1"/>
      <c r="H93" s="1"/>
      <c r="I93" s="1"/>
      <c r="J93" s="1"/>
      <c r="L93" s="1"/>
      <c r="M93" s="1"/>
    </row>
    <row r="94" spans="7:13" ht="12.75">
      <c r="G94" s="1"/>
      <c r="H94" s="1"/>
      <c r="I94" s="1"/>
      <c r="J94" s="1"/>
      <c r="L94" s="1"/>
      <c r="M94" s="1"/>
    </row>
    <row r="95" spans="7:13" ht="12.75">
      <c r="G95" s="1"/>
      <c r="H95" s="1"/>
      <c r="I95" s="1"/>
      <c r="J95" s="1"/>
      <c r="L95" s="1"/>
      <c r="M95" s="1"/>
    </row>
    <row r="96" spans="7:13" ht="12.75">
      <c r="G96" s="1"/>
      <c r="H96" s="1"/>
      <c r="I96" s="1"/>
      <c r="J96" s="1"/>
      <c r="L96" s="1"/>
      <c r="M96" s="1"/>
    </row>
    <row r="97" spans="7:13" ht="12.75">
      <c r="G97" s="1"/>
      <c r="H97" s="1"/>
      <c r="I97" s="1"/>
      <c r="J97" s="1"/>
      <c r="L97" s="1"/>
      <c r="M97" s="1"/>
    </row>
    <row r="98" spans="7:13" ht="12.75">
      <c r="G98" s="1"/>
      <c r="H98" s="1"/>
      <c r="I98" s="1"/>
      <c r="J98" s="1"/>
      <c r="L98" s="1"/>
      <c r="M98" s="1"/>
    </row>
    <row r="99" spans="7:13" ht="12.75">
      <c r="G99" s="1"/>
      <c r="H99" s="1"/>
      <c r="I99" s="1"/>
      <c r="J99" s="1"/>
      <c r="L99" s="1"/>
      <c r="M99" s="1"/>
    </row>
    <row r="100" spans="7:13" ht="12.75">
      <c r="G100" s="1"/>
      <c r="H100" s="1"/>
      <c r="I100" s="1"/>
      <c r="J100" s="1"/>
      <c r="L100" s="1"/>
      <c r="M100" s="1"/>
    </row>
    <row r="101" spans="7:13" ht="12.75">
      <c r="G101" s="1"/>
      <c r="H101" s="1"/>
      <c r="I101" s="1"/>
      <c r="J101" s="1"/>
      <c r="L101" s="1"/>
      <c r="M101" s="1"/>
    </row>
    <row r="102" spans="7:13" ht="12.75">
      <c r="G102" s="1"/>
      <c r="H102" s="1"/>
      <c r="I102" s="1"/>
      <c r="J102" s="1"/>
      <c r="L102" s="1"/>
      <c r="M102" s="1"/>
    </row>
    <row r="103" spans="7:13" ht="12.75">
      <c r="G103" s="1"/>
      <c r="H103" s="1"/>
      <c r="I103" s="1"/>
      <c r="J103" s="1"/>
      <c r="L103" s="1"/>
      <c r="M103" s="1"/>
    </row>
    <row r="104" spans="7:13" ht="12.75">
      <c r="G104" s="1"/>
      <c r="H104" s="1"/>
      <c r="I104" s="1"/>
      <c r="J104" s="1"/>
      <c r="L104" s="1"/>
      <c r="M104" s="1"/>
    </row>
    <row r="105" spans="7:13" ht="12.75">
      <c r="G105" s="1"/>
      <c r="H105" s="1"/>
      <c r="I105" s="1"/>
      <c r="J105" s="1"/>
      <c r="L105" s="1"/>
      <c r="M105"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ignoredErrors>
    <ignoredError sqref="H21:H26 H29 H7:H18 H28 H20" formula="1"/>
  </ignoredErrors>
</worksheet>
</file>

<file path=xl/worksheets/sheet7.xml><?xml version="1.0" encoding="utf-8"?>
<worksheet xmlns="http://schemas.openxmlformats.org/spreadsheetml/2006/main" xmlns:r="http://schemas.openxmlformats.org/officeDocument/2006/relationships">
  <dimension ref="B2:AI45"/>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20" width="17.7109375" style="1" customWidth="1"/>
    <col min="21" max="25" width="17.7109375" style="1" hidden="1" customWidth="1"/>
    <col min="26" max="16384" width="9.140625" style="1" customWidth="1"/>
  </cols>
  <sheetData>
    <row r="2" spans="2:10" ht="15.75" customHeight="1">
      <c r="B2" s="39"/>
      <c r="C2" s="121"/>
      <c r="D2" s="121"/>
      <c r="E2" s="121"/>
      <c r="F2" s="121"/>
      <c r="G2" s="40"/>
      <c r="H2" s="40"/>
      <c r="I2" s="40"/>
      <c r="J2" s="40"/>
    </row>
    <row r="3" ht="12.75">
      <c r="B3" s="2"/>
    </row>
    <row r="4" spans="2:16" ht="75.75" customHeight="1">
      <c r="B4" s="91" t="s">
        <v>161</v>
      </c>
      <c r="C4" s="80">
        <v>2017</v>
      </c>
      <c r="D4" s="82" t="s">
        <v>275</v>
      </c>
      <c r="E4" s="82" t="s">
        <v>278</v>
      </c>
      <c r="F4" s="82" t="s">
        <v>262</v>
      </c>
      <c r="G4" s="80">
        <v>2016</v>
      </c>
      <c r="H4" s="82" t="s">
        <v>277</v>
      </c>
      <c r="I4" s="82" t="s">
        <v>279</v>
      </c>
      <c r="J4" s="82" t="s">
        <v>27</v>
      </c>
      <c r="K4" s="3"/>
      <c r="L4" s="3"/>
      <c r="M4" s="3"/>
      <c r="N4" s="3"/>
      <c r="O4" s="3"/>
      <c r="P4" s="3"/>
    </row>
    <row r="5" spans="2:16" ht="12" customHeight="1">
      <c r="B5" s="131"/>
      <c r="C5" s="132" t="s">
        <v>61</v>
      </c>
      <c r="D5" s="133" t="s">
        <v>61</v>
      </c>
      <c r="E5" s="133" t="s">
        <v>61</v>
      </c>
      <c r="F5" s="133" t="s">
        <v>61</v>
      </c>
      <c r="G5" s="132" t="s">
        <v>61</v>
      </c>
      <c r="H5" s="133" t="s">
        <v>61</v>
      </c>
      <c r="I5" s="133" t="s">
        <v>61</v>
      </c>
      <c r="J5" s="133" t="s">
        <v>61</v>
      </c>
      <c r="K5" s="3"/>
      <c r="L5" s="3"/>
      <c r="M5" s="3"/>
      <c r="N5" s="3"/>
      <c r="O5" s="3"/>
      <c r="P5" s="3"/>
    </row>
    <row r="6" spans="2:16" ht="12" customHeight="1" thickBot="1">
      <c r="B6" s="135"/>
      <c r="C6" s="136"/>
      <c r="D6" s="138"/>
      <c r="E6" s="138"/>
      <c r="F6" s="138"/>
      <c r="G6" s="134"/>
      <c r="H6" s="138"/>
      <c r="I6" s="138"/>
      <c r="J6" s="138"/>
      <c r="K6" s="3"/>
      <c r="L6" s="3"/>
      <c r="M6" s="3"/>
      <c r="N6" s="3"/>
      <c r="O6" s="3"/>
      <c r="P6" s="3"/>
    </row>
    <row r="7" spans="2:10" ht="13.5" customHeight="1">
      <c r="B7" s="87" t="s">
        <v>162</v>
      </c>
      <c r="C7" s="88">
        <v>-105</v>
      </c>
      <c r="D7" s="139">
        <v>-92</v>
      </c>
      <c r="E7" s="139">
        <v>-109</v>
      </c>
      <c r="F7" s="139">
        <v>-86</v>
      </c>
      <c r="G7" s="88">
        <v>31</v>
      </c>
      <c r="H7" s="139">
        <v>-158</v>
      </c>
      <c r="I7" s="139">
        <v>-89</v>
      </c>
      <c r="J7" s="139">
        <v>-261</v>
      </c>
    </row>
    <row r="8" spans="2:10" ht="12.75" customHeight="1">
      <c r="B8" s="44" t="s">
        <v>163</v>
      </c>
      <c r="C8" s="47">
        <v>-8</v>
      </c>
      <c r="D8" s="51">
        <v>1</v>
      </c>
      <c r="E8" s="51">
        <v>26</v>
      </c>
      <c r="F8" s="51">
        <v>44</v>
      </c>
      <c r="G8" s="47">
        <v>-733</v>
      </c>
      <c r="H8" s="51">
        <v>-595</v>
      </c>
      <c r="I8" s="51">
        <v>-455</v>
      </c>
      <c r="J8" s="51">
        <v>-250</v>
      </c>
    </row>
    <row r="9" spans="2:29" ht="12.75" customHeight="1">
      <c r="B9" s="44" t="s">
        <v>164</v>
      </c>
      <c r="C9" s="47">
        <v>-12</v>
      </c>
      <c r="D9" s="51">
        <v>1</v>
      </c>
      <c r="E9" s="51">
        <v>29</v>
      </c>
      <c r="F9" s="51">
        <v>45</v>
      </c>
      <c r="G9" s="47">
        <v>-696</v>
      </c>
      <c r="H9" s="51">
        <v>-584</v>
      </c>
      <c r="I9" s="51">
        <v>-450</v>
      </c>
      <c r="J9" s="51">
        <v>-248</v>
      </c>
      <c r="K9" s="3"/>
      <c r="L9" s="3"/>
      <c r="M9" s="3"/>
      <c r="N9" s="3"/>
      <c r="O9" s="3"/>
      <c r="P9" s="3"/>
      <c r="AC9" s="3"/>
    </row>
    <row r="10" spans="2:29" ht="12.75" customHeight="1">
      <c r="B10" s="44" t="s">
        <v>165</v>
      </c>
      <c r="C10" s="47">
        <v>-97</v>
      </c>
      <c r="D10" s="51">
        <v>-93</v>
      </c>
      <c r="E10" s="51">
        <v>-135</v>
      </c>
      <c r="F10" s="51">
        <v>-130</v>
      </c>
      <c r="G10" s="47">
        <v>764</v>
      </c>
      <c r="H10" s="51">
        <v>437</v>
      </c>
      <c r="I10" s="51">
        <v>366</v>
      </c>
      <c r="J10" s="51">
        <v>-11</v>
      </c>
      <c r="AC10" s="3"/>
    </row>
    <row r="11" spans="2:29" ht="12.75" customHeight="1">
      <c r="B11" s="44" t="s">
        <v>166</v>
      </c>
      <c r="C11" s="47">
        <v>-76</v>
      </c>
      <c r="D11" s="51">
        <v>-92</v>
      </c>
      <c r="E11" s="51">
        <v>-134</v>
      </c>
      <c r="F11" s="51">
        <v>-127</v>
      </c>
      <c r="G11" s="47">
        <v>782</v>
      </c>
      <c r="H11" s="51">
        <v>448</v>
      </c>
      <c r="I11" s="51">
        <v>389</v>
      </c>
      <c r="J11" s="51">
        <v>-1</v>
      </c>
      <c r="AC11" s="3"/>
    </row>
    <row r="12" spans="2:29" ht="13.5" customHeight="1" thickBot="1">
      <c r="B12" s="83" t="s">
        <v>167</v>
      </c>
      <c r="C12" s="84">
        <v>155</v>
      </c>
      <c r="D12" s="86">
        <v>66</v>
      </c>
      <c r="E12" s="86">
        <v>100</v>
      </c>
      <c r="F12" s="86">
        <v>57</v>
      </c>
      <c r="G12" s="84">
        <v>-110</v>
      </c>
      <c r="H12" s="86">
        <v>-95</v>
      </c>
      <c r="I12" s="86">
        <v>-90</v>
      </c>
      <c r="J12" s="86">
        <v>-33</v>
      </c>
      <c r="K12" s="3"/>
      <c r="L12" s="3"/>
      <c r="M12" s="3"/>
      <c r="N12" s="3"/>
      <c r="O12" s="3"/>
      <c r="P12" s="3"/>
      <c r="AB12" s="3"/>
      <c r="AC12" s="3"/>
    </row>
    <row r="13" spans="2:29" ht="12.75" customHeight="1">
      <c r="B13" s="44" t="s">
        <v>168</v>
      </c>
      <c r="C13" s="47">
        <v>55</v>
      </c>
      <c r="D13" s="51">
        <v>44</v>
      </c>
      <c r="E13" s="51">
        <v>33</v>
      </c>
      <c r="F13" s="51">
        <v>23</v>
      </c>
      <c r="G13" s="47">
        <v>19</v>
      </c>
      <c r="H13" s="51">
        <v>10</v>
      </c>
      <c r="I13" s="51">
        <v>-12</v>
      </c>
      <c r="J13" s="51">
        <v>-23</v>
      </c>
      <c r="AB13" s="3"/>
      <c r="AC13" s="3"/>
    </row>
    <row r="14" spans="2:29" ht="12.75" customHeight="1">
      <c r="B14" s="44" t="s">
        <v>169</v>
      </c>
      <c r="C14" s="47">
        <v>100</v>
      </c>
      <c r="D14" s="51">
        <v>22</v>
      </c>
      <c r="E14" s="51">
        <v>67</v>
      </c>
      <c r="F14" s="51">
        <v>34</v>
      </c>
      <c r="G14" s="47">
        <v>-129</v>
      </c>
      <c r="H14" s="51">
        <v>-105</v>
      </c>
      <c r="I14" s="51">
        <v>-78</v>
      </c>
      <c r="J14" s="51">
        <v>-10</v>
      </c>
      <c r="AB14" s="3"/>
      <c r="AC14" s="3"/>
    </row>
    <row r="15" spans="2:29" ht="13.5" customHeight="1" thickBot="1">
      <c r="B15" s="83" t="s">
        <v>170</v>
      </c>
      <c r="C15" s="84">
        <v>-44</v>
      </c>
      <c r="D15" s="86">
        <v>-32</v>
      </c>
      <c r="E15" s="86">
        <v>-19</v>
      </c>
      <c r="F15" s="86">
        <v>-6</v>
      </c>
      <c r="G15" s="84">
        <v>59</v>
      </c>
      <c r="H15" s="86">
        <v>6</v>
      </c>
      <c r="I15" s="86">
        <v>79</v>
      </c>
      <c r="J15" s="86">
        <v>-3</v>
      </c>
      <c r="K15" s="3"/>
      <c r="L15" s="3"/>
      <c r="M15" s="3"/>
      <c r="N15" s="3"/>
      <c r="O15" s="3"/>
      <c r="P15" s="3"/>
      <c r="AB15" s="3"/>
      <c r="AC15" s="3"/>
    </row>
    <row r="16" spans="2:29" ht="12.75" customHeight="1">
      <c r="B16" s="44" t="s">
        <v>168</v>
      </c>
      <c r="C16" s="47">
        <v>113</v>
      </c>
      <c r="D16" s="51">
        <v>121</v>
      </c>
      <c r="E16" s="51">
        <v>129</v>
      </c>
      <c r="F16" s="51">
        <v>138</v>
      </c>
      <c r="G16" s="47">
        <v>-23</v>
      </c>
      <c r="H16" s="51">
        <v>5</v>
      </c>
      <c r="I16" s="51">
        <v>33</v>
      </c>
      <c r="J16" s="51">
        <v>75</v>
      </c>
      <c r="AB16" s="3"/>
      <c r="AC16" s="3"/>
    </row>
    <row r="17" spans="2:29" ht="12.75" customHeight="1">
      <c r="B17" s="44" t="s">
        <v>169</v>
      </c>
      <c r="C17" s="47">
        <v>-157</v>
      </c>
      <c r="D17" s="51">
        <v>-153</v>
      </c>
      <c r="E17" s="51">
        <v>-148</v>
      </c>
      <c r="F17" s="51">
        <v>-144</v>
      </c>
      <c r="G17" s="47">
        <v>82</v>
      </c>
      <c r="H17" s="51">
        <v>1</v>
      </c>
      <c r="I17" s="51">
        <v>46</v>
      </c>
      <c r="J17" s="51">
        <v>-78</v>
      </c>
      <c r="K17" s="3"/>
      <c r="L17" s="3"/>
      <c r="M17" s="3"/>
      <c r="N17" s="3"/>
      <c r="O17" s="3"/>
      <c r="P17" s="3"/>
      <c r="AB17" s="3"/>
      <c r="AC17" s="3"/>
    </row>
    <row r="18" spans="2:29" ht="13.5" customHeight="1" thickBot="1">
      <c r="B18" s="83" t="s">
        <v>171</v>
      </c>
      <c r="C18" s="84">
        <v>-122</v>
      </c>
      <c r="D18" s="86">
        <v>-52</v>
      </c>
      <c r="E18" s="86">
        <v>-93</v>
      </c>
      <c r="F18" s="86">
        <v>-74</v>
      </c>
      <c r="G18" s="84">
        <v>119</v>
      </c>
      <c r="H18" s="86">
        <v>100</v>
      </c>
      <c r="I18" s="86">
        <v>106</v>
      </c>
      <c r="J18" s="86">
        <v>20</v>
      </c>
      <c r="K18" s="3"/>
      <c r="L18" s="3"/>
      <c r="M18" s="3"/>
      <c r="N18" s="3"/>
      <c r="O18" s="3"/>
      <c r="P18" s="3"/>
      <c r="AB18" s="3"/>
      <c r="AC18" s="3"/>
    </row>
    <row r="19" spans="2:29" ht="12.75" customHeight="1">
      <c r="B19" s="44" t="s">
        <v>172</v>
      </c>
      <c r="C19" s="47">
        <v>24</v>
      </c>
      <c r="D19" s="51">
        <v>12</v>
      </c>
      <c r="E19" s="51">
        <v>9</v>
      </c>
      <c r="F19" s="51">
        <v>-12</v>
      </c>
      <c r="G19" s="47">
        <v>18</v>
      </c>
      <c r="H19" s="51">
        <v>15</v>
      </c>
      <c r="I19" s="51">
        <v>23</v>
      </c>
      <c r="J19" s="51">
        <v>20</v>
      </c>
      <c r="AB19" s="3"/>
      <c r="AC19" s="3"/>
    </row>
    <row r="20" spans="2:29" ht="12.75" customHeight="1">
      <c r="B20" s="44" t="s">
        <v>173</v>
      </c>
      <c r="C20" s="47">
        <v>-146</v>
      </c>
      <c r="D20" s="51">
        <v>-64</v>
      </c>
      <c r="E20" s="51">
        <v>-102</v>
      </c>
      <c r="F20" s="51">
        <v>-62</v>
      </c>
      <c r="G20" s="47">
        <v>101</v>
      </c>
      <c r="H20" s="51">
        <v>85</v>
      </c>
      <c r="I20" s="51">
        <v>83</v>
      </c>
      <c r="J20" s="51">
        <v>0</v>
      </c>
      <c r="K20" s="3"/>
      <c r="L20" s="3"/>
      <c r="M20" s="3"/>
      <c r="N20" s="3"/>
      <c r="O20" s="3"/>
      <c r="P20" s="3"/>
      <c r="AB20" s="3"/>
      <c r="AC20" s="3"/>
    </row>
    <row r="21" spans="2:29" ht="13.5" customHeight="1" thickBot="1">
      <c r="B21" s="83" t="s">
        <v>174</v>
      </c>
      <c r="C21" s="84">
        <v>-116</v>
      </c>
      <c r="D21" s="86">
        <v>-110</v>
      </c>
      <c r="E21" s="86">
        <v>-121</v>
      </c>
      <c r="F21" s="86">
        <v>-109</v>
      </c>
      <c r="G21" s="84">
        <v>99</v>
      </c>
      <c r="H21" s="86">
        <v>-147</v>
      </c>
      <c r="I21" s="86">
        <v>6</v>
      </c>
      <c r="J21" s="86">
        <v>-277</v>
      </c>
      <c r="AB21" s="3"/>
      <c r="AC21" s="3"/>
    </row>
    <row r="22" spans="2:29" ht="12.75" customHeight="1">
      <c r="B22" s="22"/>
      <c r="C22" s="96"/>
      <c r="D22" s="98"/>
      <c r="E22" s="98"/>
      <c r="F22" s="98"/>
      <c r="G22" s="96"/>
      <c r="H22" s="64"/>
      <c r="I22" s="64"/>
      <c r="J22" s="64"/>
      <c r="Q22" s="3"/>
      <c r="R22" s="3"/>
      <c r="S22" s="3"/>
      <c r="T22" s="3"/>
      <c r="U22" s="3"/>
      <c r="V22" s="3"/>
      <c r="W22" s="3"/>
      <c r="X22" s="3"/>
      <c r="Y22" s="3"/>
      <c r="AA22" s="3"/>
      <c r="AB22" s="3"/>
      <c r="AC22" s="3"/>
    </row>
    <row r="23" spans="2:10" ht="12.75" customHeight="1">
      <c r="B23" s="22"/>
      <c r="C23" s="65"/>
      <c r="D23" s="56"/>
      <c r="E23" s="56"/>
      <c r="F23" s="56"/>
      <c r="G23" s="65"/>
      <c r="H23" s="56"/>
      <c r="I23" s="56"/>
      <c r="J23" s="56"/>
    </row>
    <row r="24" spans="2:10" ht="24.75" customHeight="1">
      <c r="B24" s="91"/>
      <c r="C24" s="80" t="s">
        <v>283</v>
      </c>
      <c r="D24" s="82" t="s">
        <v>273</v>
      </c>
      <c r="E24" s="82" t="s">
        <v>265</v>
      </c>
      <c r="F24" s="82" t="s">
        <v>262</v>
      </c>
      <c r="G24" s="80" t="s">
        <v>32</v>
      </c>
      <c r="H24" s="82" t="s">
        <v>31</v>
      </c>
      <c r="I24" s="82" t="s">
        <v>28</v>
      </c>
      <c r="J24" s="82" t="s">
        <v>27</v>
      </c>
    </row>
    <row r="25" spans="2:10" ht="12" customHeight="1">
      <c r="B25" s="131"/>
      <c r="C25" s="132" t="s">
        <v>61</v>
      </c>
      <c r="D25" s="133" t="s">
        <v>61</v>
      </c>
      <c r="E25" s="133" t="s">
        <v>61</v>
      </c>
      <c r="F25" s="133" t="s">
        <v>61</v>
      </c>
      <c r="G25" s="132" t="s">
        <v>61</v>
      </c>
      <c r="H25" s="133" t="s">
        <v>61</v>
      </c>
      <c r="I25" s="133" t="s">
        <v>61</v>
      </c>
      <c r="J25" s="133" t="s">
        <v>61</v>
      </c>
    </row>
    <row r="26" spans="2:10" ht="12.75" customHeight="1" thickBot="1">
      <c r="B26" s="135"/>
      <c r="C26" s="136"/>
      <c r="D26" s="138"/>
      <c r="E26" s="138"/>
      <c r="F26" s="138"/>
      <c r="G26" s="134"/>
      <c r="H26" s="138"/>
      <c r="I26" s="138"/>
      <c r="J26" s="138"/>
    </row>
    <row r="27" spans="2:10" ht="13.5" customHeight="1">
      <c r="B27" s="87" t="s">
        <v>162</v>
      </c>
      <c r="C27" s="88">
        <v>-13</v>
      </c>
      <c r="D27" s="139">
        <v>17</v>
      </c>
      <c r="E27" s="139">
        <v>-23</v>
      </c>
      <c r="F27" s="139">
        <v>-86</v>
      </c>
      <c r="G27" s="88">
        <v>189</v>
      </c>
      <c r="H27" s="139">
        <v>-69</v>
      </c>
      <c r="I27" s="139">
        <v>172</v>
      </c>
      <c r="J27" s="139">
        <v>-261</v>
      </c>
    </row>
    <row r="28" spans="2:10" ht="12.75" customHeight="1">
      <c r="B28" s="44" t="s">
        <v>163</v>
      </c>
      <c r="C28" s="47">
        <v>-9</v>
      </c>
      <c r="D28" s="51">
        <v>-25</v>
      </c>
      <c r="E28" s="51">
        <v>-18</v>
      </c>
      <c r="F28" s="51">
        <v>44</v>
      </c>
      <c r="G28" s="47">
        <v>-138</v>
      </c>
      <c r="H28" s="51">
        <v>-140</v>
      </c>
      <c r="I28" s="51">
        <v>-205</v>
      </c>
      <c r="J28" s="51">
        <v>-250</v>
      </c>
    </row>
    <row r="29" spans="2:10" ht="12.75" customHeight="1">
      <c r="B29" s="44" t="s">
        <v>164</v>
      </c>
      <c r="C29" s="47">
        <v>-13</v>
      </c>
      <c r="D29" s="51">
        <v>-28</v>
      </c>
      <c r="E29" s="51">
        <v>-16</v>
      </c>
      <c r="F29" s="51">
        <v>45</v>
      </c>
      <c r="G29" s="47">
        <v>-112</v>
      </c>
      <c r="H29" s="51">
        <v>-134</v>
      </c>
      <c r="I29" s="51">
        <v>-202</v>
      </c>
      <c r="J29" s="51">
        <v>-248</v>
      </c>
    </row>
    <row r="30" spans="2:35" s="2" customFormat="1" ht="12.75" customHeight="1">
      <c r="B30" s="44" t="s">
        <v>165</v>
      </c>
      <c r="C30" s="47">
        <v>-4</v>
      </c>
      <c r="D30" s="51">
        <v>42</v>
      </c>
      <c r="E30" s="51">
        <v>-5</v>
      </c>
      <c r="F30" s="51">
        <v>-130</v>
      </c>
      <c r="G30" s="47">
        <v>327</v>
      </c>
      <c r="H30" s="51">
        <v>71</v>
      </c>
      <c r="I30" s="51">
        <v>377</v>
      </c>
      <c r="J30" s="51">
        <v>-11</v>
      </c>
      <c r="K30" s="1"/>
      <c r="L30" s="1"/>
      <c r="M30" s="1"/>
      <c r="N30" s="1"/>
      <c r="O30" s="1"/>
      <c r="P30" s="1"/>
      <c r="Q30" s="1"/>
      <c r="R30" s="1"/>
      <c r="S30" s="1"/>
      <c r="T30" s="1"/>
      <c r="U30" s="1"/>
      <c r="V30" s="1"/>
      <c r="W30" s="1"/>
      <c r="X30" s="1"/>
      <c r="Y30" s="1"/>
      <c r="Z30" s="1"/>
      <c r="AA30" s="1"/>
      <c r="AB30" s="1"/>
      <c r="AC30" s="1"/>
      <c r="AD30" s="1"/>
      <c r="AE30" s="1"/>
      <c r="AF30" s="1"/>
      <c r="AG30" s="1"/>
      <c r="AH30" s="1"/>
      <c r="AI30" s="1"/>
    </row>
    <row r="31" spans="2:35" s="2" customFormat="1" ht="12.75" customHeight="1">
      <c r="B31" s="44" t="s">
        <v>166</v>
      </c>
      <c r="C31" s="47">
        <v>16</v>
      </c>
      <c r="D31" s="51">
        <v>42</v>
      </c>
      <c r="E31" s="51">
        <v>-7</v>
      </c>
      <c r="F31" s="51">
        <v>-127</v>
      </c>
      <c r="G31" s="47">
        <v>334</v>
      </c>
      <c r="H31" s="51">
        <v>59</v>
      </c>
      <c r="I31" s="51">
        <v>390</v>
      </c>
      <c r="J31" s="51">
        <v>-1</v>
      </c>
      <c r="K31" s="1"/>
      <c r="L31" s="1"/>
      <c r="M31" s="1"/>
      <c r="N31" s="1"/>
      <c r="O31" s="1"/>
      <c r="P31" s="1"/>
      <c r="Q31" s="1"/>
      <c r="R31" s="1"/>
      <c r="S31" s="1"/>
      <c r="T31" s="1"/>
      <c r="U31" s="1"/>
      <c r="V31" s="1"/>
      <c r="W31" s="1"/>
      <c r="X31" s="1"/>
      <c r="Y31" s="1"/>
      <c r="Z31" s="1"/>
      <c r="AA31" s="1"/>
      <c r="AB31" s="1"/>
      <c r="AC31" s="1"/>
      <c r="AD31" s="1"/>
      <c r="AE31" s="1"/>
      <c r="AF31" s="1"/>
      <c r="AG31" s="1"/>
      <c r="AH31" s="1"/>
      <c r="AI31" s="1"/>
    </row>
    <row r="32" spans="2:35" s="2" customFormat="1" ht="13.5" customHeight="1" thickBot="1">
      <c r="B32" s="83" t="s">
        <v>167</v>
      </c>
      <c r="C32" s="84">
        <v>89</v>
      </c>
      <c r="D32" s="86">
        <v>-34</v>
      </c>
      <c r="E32" s="86">
        <v>43</v>
      </c>
      <c r="F32" s="86">
        <v>57</v>
      </c>
      <c r="G32" s="84">
        <v>-15</v>
      </c>
      <c r="H32" s="86">
        <v>-5</v>
      </c>
      <c r="I32" s="86">
        <v>-57</v>
      </c>
      <c r="J32" s="86">
        <v>-33</v>
      </c>
      <c r="K32" s="1"/>
      <c r="L32" s="1"/>
      <c r="M32" s="1"/>
      <c r="N32" s="1"/>
      <c r="O32" s="1"/>
      <c r="P32" s="1"/>
      <c r="Q32" s="1"/>
      <c r="R32" s="1"/>
      <c r="S32" s="1"/>
      <c r="T32" s="1"/>
      <c r="U32" s="1"/>
      <c r="V32" s="1"/>
      <c r="W32" s="1"/>
      <c r="X32" s="1"/>
      <c r="Y32" s="1"/>
      <c r="Z32" s="1"/>
      <c r="AA32" s="1"/>
      <c r="AB32" s="1"/>
      <c r="AC32" s="1"/>
      <c r="AD32" s="1"/>
      <c r="AE32" s="1"/>
      <c r="AF32" s="1"/>
      <c r="AG32" s="1"/>
      <c r="AH32" s="1"/>
      <c r="AI32" s="1"/>
    </row>
    <row r="33" spans="2:35" s="2" customFormat="1" ht="12.75" customHeight="1">
      <c r="B33" s="44" t="s">
        <v>168</v>
      </c>
      <c r="C33" s="47">
        <v>11</v>
      </c>
      <c r="D33" s="51">
        <v>11</v>
      </c>
      <c r="E33" s="51">
        <v>10</v>
      </c>
      <c r="F33" s="51">
        <v>23</v>
      </c>
      <c r="G33" s="47">
        <v>9</v>
      </c>
      <c r="H33" s="51">
        <v>22</v>
      </c>
      <c r="I33" s="51">
        <v>11</v>
      </c>
      <c r="J33" s="51">
        <v>-23</v>
      </c>
      <c r="K33" s="1"/>
      <c r="L33" s="1"/>
      <c r="M33" s="1"/>
      <c r="N33" s="1"/>
      <c r="O33" s="1"/>
      <c r="P33" s="1"/>
      <c r="Q33" s="1"/>
      <c r="R33" s="1"/>
      <c r="S33" s="1"/>
      <c r="T33" s="1"/>
      <c r="U33" s="1"/>
      <c r="V33" s="1"/>
      <c r="W33" s="1"/>
      <c r="X33" s="1"/>
      <c r="Y33" s="1"/>
      <c r="Z33" s="1"/>
      <c r="AA33" s="1"/>
      <c r="AB33" s="1"/>
      <c r="AC33" s="1"/>
      <c r="AD33" s="1"/>
      <c r="AE33" s="1"/>
      <c r="AF33" s="1"/>
      <c r="AG33" s="1"/>
      <c r="AH33" s="1"/>
      <c r="AI33" s="1"/>
    </row>
    <row r="34" spans="2:35" s="2" customFormat="1" ht="12.75" customHeight="1">
      <c r="B34" s="44" t="s">
        <v>169</v>
      </c>
      <c r="C34" s="47">
        <v>78</v>
      </c>
      <c r="D34" s="51">
        <v>-45</v>
      </c>
      <c r="E34" s="51">
        <v>33</v>
      </c>
      <c r="F34" s="51">
        <v>34</v>
      </c>
      <c r="G34" s="47">
        <v>-24</v>
      </c>
      <c r="H34" s="51">
        <v>-27</v>
      </c>
      <c r="I34" s="51">
        <v>-68</v>
      </c>
      <c r="J34" s="51">
        <v>-10</v>
      </c>
      <c r="K34" s="1"/>
      <c r="L34" s="1"/>
      <c r="M34" s="1"/>
      <c r="N34" s="1"/>
      <c r="O34" s="1"/>
      <c r="P34" s="1"/>
      <c r="Q34" s="1"/>
      <c r="R34" s="1"/>
      <c r="S34" s="1"/>
      <c r="T34" s="1"/>
      <c r="U34" s="1"/>
      <c r="V34" s="1"/>
      <c r="W34" s="1"/>
      <c r="X34" s="1"/>
      <c r="Y34" s="1"/>
      <c r="Z34" s="1"/>
      <c r="AA34" s="1"/>
      <c r="AB34" s="1"/>
      <c r="AC34" s="1"/>
      <c r="AD34" s="1"/>
      <c r="AE34" s="1"/>
      <c r="AF34" s="1"/>
      <c r="AG34" s="1"/>
      <c r="AH34" s="1"/>
      <c r="AI34" s="1"/>
    </row>
    <row r="35" spans="2:35" s="2" customFormat="1" ht="13.5" customHeight="1" thickBot="1">
      <c r="B35" s="83" t="s">
        <v>170</v>
      </c>
      <c r="C35" s="84">
        <v>-12</v>
      </c>
      <c r="D35" s="86">
        <v>-13</v>
      </c>
      <c r="E35" s="86">
        <v>-13</v>
      </c>
      <c r="F35" s="86">
        <v>-6</v>
      </c>
      <c r="G35" s="84">
        <v>53</v>
      </c>
      <c r="H35" s="86">
        <v>-73</v>
      </c>
      <c r="I35" s="86">
        <v>82</v>
      </c>
      <c r="J35" s="86">
        <v>-3</v>
      </c>
      <c r="K35" s="1"/>
      <c r="L35" s="1"/>
      <c r="M35" s="1"/>
      <c r="N35" s="1"/>
      <c r="O35" s="1"/>
      <c r="P35" s="1"/>
      <c r="Q35" s="1"/>
      <c r="R35" s="1"/>
      <c r="S35" s="1"/>
      <c r="T35" s="1"/>
      <c r="U35" s="1"/>
      <c r="V35" s="1"/>
      <c r="W35" s="1"/>
      <c r="X35" s="1"/>
      <c r="Y35" s="1"/>
      <c r="Z35" s="1"/>
      <c r="AA35" s="1"/>
      <c r="AB35" s="1"/>
      <c r="AC35" s="1"/>
      <c r="AD35" s="1"/>
      <c r="AE35" s="1"/>
      <c r="AF35" s="1"/>
      <c r="AG35" s="1"/>
      <c r="AH35" s="1"/>
      <c r="AI35" s="1"/>
    </row>
    <row r="36" spans="2:35" s="2" customFormat="1" ht="12.75" customHeight="1">
      <c r="B36" s="44" t="s">
        <v>168</v>
      </c>
      <c r="C36" s="47">
        <v>-8</v>
      </c>
      <c r="D36" s="51">
        <v>-8</v>
      </c>
      <c r="E36" s="51">
        <v>-9</v>
      </c>
      <c r="F36" s="51">
        <v>138</v>
      </c>
      <c r="G36" s="47">
        <v>-28</v>
      </c>
      <c r="H36" s="51">
        <v>-28</v>
      </c>
      <c r="I36" s="51">
        <v>-42</v>
      </c>
      <c r="J36" s="51">
        <v>75</v>
      </c>
      <c r="K36" s="1"/>
      <c r="L36" s="1"/>
      <c r="M36" s="1"/>
      <c r="N36" s="1"/>
      <c r="O36" s="1"/>
      <c r="P36" s="1"/>
      <c r="Q36" s="1"/>
      <c r="R36" s="1"/>
      <c r="S36" s="1"/>
      <c r="T36" s="1"/>
      <c r="U36" s="1"/>
      <c r="V36" s="1"/>
      <c r="W36" s="1"/>
      <c r="X36" s="1"/>
      <c r="Y36" s="1"/>
      <c r="Z36" s="1"/>
      <c r="AA36" s="1"/>
      <c r="AB36" s="1"/>
      <c r="AC36" s="1"/>
      <c r="AD36" s="1"/>
      <c r="AE36" s="1"/>
      <c r="AF36" s="1"/>
      <c r="AG36" s="1"/>
      <c r="AH36" s="1"/>
      <c r="AI36" s="1"/>
    </row>
    <row r="37" spans="2:35" s="2" customFormat="1" ht="12.75" customHeight="1">
      <c r="B37" s="44" t="s">
        <v>169</v>
      </c>
      <c r="C37" s="47">
        <v>-4</v>
      </c>
      <c r="D37" s="51">
        <v>-5</v>
      </c>
      <c r="E37" s="51">
        <v>-4</v>
      </c>
      <c r="F37" s="51">
        <v>-144</v>
      </c>
      <c r="G37" s="47">
        <v>81</v>
      </c>
      <c r="H37" s="51">
        <v>-45</v>
      </c>
      <c r="I37" s="51">
        <v>124</v>
      </c>
      <c r="J37" s="51">
        <v>-78</v>
      </c>
      <c r="K37" s="1"/>
      <c r="L37" s="1"/>
      <c r="M37" s="1"/>
      <c r="N37" s="1"/>
      <c r="O37" s="1"/>
      <c r="P37" s="1"/>
      <c r="Q37" s="1"/>
      <c r="R37" s="1"/>
      <c r="S37" s="1"/>
      <c r="T37" s="1"/>
      <c r="U37" s="1"/>
      <c r="V37" s="1"/>
      <c r="W37" s="1"/>
      <c r="X37" s="1"/>
      <c r="Y37" s="1"/>
      <c r="Z37" s="1"/>
      <c r="AA37" s="1"/>
      <c r="AB37" s="1"/>
      <c r="AC37" s="1"/>
      <c r="AD37" s="1"/>
      <c r="AE37" s="1"/>
      <c r="AF37" s="1"/>
      <c r="AG37" s="1"/>
      <c r="AH37" s="1"/>
      <c r="AI37" s="1"/>
    </row>
    <row r="38" spans="2:35" s="2" customFormat="1" ht="13.5" customHeight="1" thickBot="1">
      <c r="B38" s="83" t="s">
        <v>171</v>
      </c>
      <c r="C38" s="84">
        <v>-70</v>
      </c>
      <c r="D38" s="86">
        <v>41</v>
      </c>
      <c r="E38" s="86">
        <v>-19</v>
      </c>
      <c r="F38" s="86">
        <v>-74</v>
      </c>
      <c r="G38" s="84">
        <v>19</v>
      </c>
      <c r="H38" s="86">
        <v>-6</v>
      </c>
      <c r="I38" s="86">
        <v>86</v>
      </c>
      <c r="J38" s="86">
        <v>20</v>
      </c>
      <c r="K38" s="1"/>
      <c r="L38" s="1"/>
      <c r="M38" s="1"/>
      <c r="N38" s="1"/>
      <c r="O38" s="1"/>
      <c r="P38" s="1"/>
      <c r="Q38" s="1"/>
      <c r="R38" s="1"/>
      <c r="S38" s="1"/>
      <c r="T38" s="1"/>
      <c r="U38" s="1"/>
      <c r="V38" s="1"/>
      <c r="W38" s="1"/>
      <c r="X38" s="1"/>
      <c r="Y38" s="1"/>
      <c r="Z38" s="1"/>
      <c r="AA38" s="1"/>
      <c r="AB38" s="1"/>
      <c r="AC38" s="1"/>
      <c r="AD38" s="1"/>
      <c r="AE38" s="1"/>
      <c r="AF38" s="1"/>
      <c r="AG38" s="1"/>
      <c r="AH38" s="1"/>
      <c r="AI38" s="1"/>
    </row>
    <row r="39" spans="2:35" s="2" customFormat="1" ht="12.75" customHeight="1">
      <c r="B39" s="44" t="s">
        <v>172</v>
      </c>
      <c r="C39" s="47">
        <v>12</v>
      </c>
      <c r="D39" s="51">
        <v>3</v>
      </c>
      <c r="E39" s="51">
        <v>21</v>
      </c>
      <c r="F39" s="51">
        <v>-12</v>
      </c>
      <c r="G39" s="47">
        <v>3</v>
      </c>
      <c r="H39" s="51">
        <v>-8</v>
      </c>
      <c r="I39" s="51">
        <v>3</v>
      </c>
      <c r="J39" s="51">
        <v>20</v>
      </c>
      <c r="K39" s="1"/>
      <c r="L39" s="1"/>
      <c r="M39" s="1"/>
      <c r="N39" s="1"/>
      <c r="O39" s="1"/>
      <c r="P39" s="1"/>
      <c r="Q39" s="1"/>
      <c r="R39" s="1"/>
      <c r="S39" s="1"/>
      <c r="T39" s="1"/>
      <c r="U39" s="1"/>
      <c r="V39" s="1"/>
      <c r="W39" s="1"/>
      <c r="X39" s="1"/>
      <c r="Y39" s="1"/>
      <c r="Z39" s="1"/>
      <c r="AA39" s="1"/>
      <c r="AB39" s="1"/>
      <c r="AC39" s="1"/>
      <c r="AD39" s="1"/>
      <c r="AE39" s="1"/>
      <c r="AF39" s="1"/>
      <c r="AG39" s="1"/>
      <c r="AH39" s="1"/>
      <c r="AI39" s="1"/>
    </row>
    <row r="40" spans="2:35" s="2" customFormat="1" ht="12.75" customHeight="1">
      <c r="B40" s="44" t="s">
        <v>173</v>
      </c>
      <c r="C40" s="47">
        <v>-82</v>
      </c>
      <c r="D40" s="51">
        <v>38</v>
      </c>
      <c r="E40" s="51">
        <v>-40</v>
      </c>
      <c r="F40" s="51">
        <v>-62</v>
      </c>
      <c r="G40" s="47">
        <v>16</v>
      </c>
      <c r="H40" s="51">
        <v>2</v>
      </c>
      <c r="I40" s="51">
        <v>83</v>
      </c>
      <c r="J40" s="51">
        <v>0</v>
      </c>
      <c r="K40" s="1"/>
      <c r="L40" s="1"/>
      <c r="M40" s="1"/>
      <c r="N40" s="1"/>
      <c r="O40" s="1"/>
      <c r="P40" s="1"/>
      <c r="Q40" s="1"/>
      <c r="R40" s="1"/>
      <c r="S40" s="1"/>
      <c r="T40" s="1"/>
      <c r="U40" s="1"/>
      <c r="V40" s="1"/>
      <c r="W40" s="1"/>
      <c r="X40" s="1"/>
      <c r="Y40" s="1"/>
      <c r="Z40" s="1"/>
      <c r="AA40" s="1"/>
      <c r="AB40" s="1"/>
      <c r="AC40" s="1"/>
      <c r="AD40" s="1"/>
      <c r="AE40" s="1"/>
      <c r="AF40" s="1"/>
      <c r="AG40" s="1"/>
      <c r="AH40" s="1"/>
      <c r="AI40" s="1"/>
    </row>
    <row r="41" spans="2:35" s="2" customFormat="1" ht="13.5" customHeight="1" thickBot="1">
      <c r="B41" s="83" t="s">
        <v>174</v>
      </c>
      <c r="C41" s="84">
        <v>-6</v>
      </c>
      <c r="D41" s="86">
        <v>11</v>
      </c>
      <c r="E41" s="86">
        <v>-12</v>
      </c>
      <c r="F41" s="86">
        <v>-109</v>
      </c>
      <c r="G41" s="84">
        <v>246</v>
      </c>
      <c r="H41" s="86">
        <v>-153</v>
      </c>
      <c r="I41" s="86">
        <v>283</v>
      </c>
      <c r="J41" s="86">
        <v>-277</v>
      </c>
      <c r="K41" s="1"/>
      <c r="L41" s="1"/>
      <c r="M41" s="1"/>
      <c r="N41" s="1"/>
      <c r="O41" s="1"/>
      <c r="P41" s="1"/>
      <c r="Q41" s="1"/>
      <c r="R41" s="1"/>
      <c r="S41" s="1"/>
      <c r="T41" s="1"/>
      <c r="U41" s="1"/>
      <c r="V41" s="1"/>
      <c r="W41" s="1"/>
      <c r="X41" s="1"/>
      <c r="Y41" s="1"/>
      <c r="Z41" s="1"/>
      <c r="AA41" s="1"/>
      <c r="AB41" s="1"/>
      <c r="AC41" s="1"/>
      <c r="AD41" s="1"/>
      <c r="AE41" s="1"/>
      <c r="AF41" s="1"/>
      <c r="AG41" s="1"/>
      <c r="AH41" s="1"/>
      <c r="AI41" s="1"/>
    </row>
    <row r="45" ht="21">
      <c r="B45" s="78"/>
    </row>
    <row r="51" ht="12.75" customHeight="1"/>
    <row r="52"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worksheet>
</file>

<file path=xl/worksheets/sheet8.xml><?xml version="1.0" encoding="utf-8"?>
<worksheet xmlns="http://schemas.openxmlformats.org/spreadsheetml/2006/main" xmlns:r="http://schemas.openxmlformats.org/officeDocument/2006/relationships">
  <dimension ref="B2:AI57"/>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92.00390625" style="1" customWidth="1"/>
    <col min="3" max="4" width="20.7109375" style="1" customWidth="1"/>
    <col min="5" max="6" width="20.7109375" style="2" customWidth="1"/>
    <col min="7" max="9" width="20.7109375" style="1" customWidth="1"/>
    <col min="10" max="10" width="23.421875" style="1" bestFit="1" customWidth="1"/>
    <col min="11" max="17" width="20.7109375" style="1" customWidth="1"/>
    <col min="18" max="26" width="17.7109375" style="1" customWidth="1"/>
    <col min="27" max="31" width="17.7109375" style="1" hidden="1" customWidth="1"/>
    <col min="32" max="16384" width="9.140625" style="1" customWidth="1"/>
  </cols>
  <sheetData>
    <row r="2" spans="2:17" ht="15.75" customHeight="1">
      <c r="B2" s="39"/>
      <c r="C2" s="39"/>
      <c r="D2" s="39"/>
      <c r="E2" s="39"/>
      <c r="F2" s="39"/>
      <c r="G2" s="39"/>
      <c r="H2" s="40"/>
      <c r="I2" s="77"/>
      <c r="J2" s="6"/>
      <c r="K2" s="39"/>
      <c r="L2" s="39"/>
      <c r="M2" s="39"/>
      <c r="N2" s="39"/>
      <c r="O2" s="39"/>
      <c r="P2" s="40"/>
      <c r="Q2" s="40"/>
    </row>
    <row r="3" spans="2:4" ht="12.75">
      <c r="B3" s="2"/>
      <c r="C3" s="2"/>
      <c r="D3" s="49"/>
    </row>
    <row r="4" spans="2:22" ht="75.75" customHeight="1">
      <c r="B4" s="79" t="s">
        <v>309</v>
      </c>
      <c r="C4" s="81" t="s">
        <v>240</v>
      </c>
      <c r="D4" s="81" t="s">
        <v>242</v>
      </c>
      <c r="E4" s="81" t="s">
        <v>219</v>
      </c>
      <c r="F4" s="81" t="s">
        <v>205</v>
      </c>
      <c r="G4" s="82" t="s">
        <v>247</v>
      </c>
      <c r="H4" s="82" t="s">
        <v>221</v>
      </c>
      <c r="I4" s="80" t="s">
        <v>160</v>
      </c>
      <c r="J4" s="81" t="s">
        <v>304</v>
      </c>
      <c r="K4" s="81" t="s">
        <v>240</v>
      </c>
      <c r="L4" s="81" t="s">
        <v>242</v>
      </c>
      <c r="M4" s="81" t="s">
        <v>219</v>
      </c>
      <c r="N4" s="81" t="s">
        <v>205</v>
      </c>
      <c r="O4" s="82" t="s">
        <v>220</v>
      </c>
      <c r="P4" s="82" t="s">
        <v>221</v>
      </c>
      <c r="Q4" s="80" t="s">
        <v>160</v>
      </c>
      <c r="R4" s="3"/>
      <c r="S4" s="3"/>
      <c r="T4" s="3"/>
      <c r="U4" s="3"/>
      <c r="V4" s="3"/>
    </row>
    <row r="5" spans="2:22" ht="12" customHeight="1">
      <c r="B5" s="131"/>
      <c r="C5" s="133" t="s">
        <v>61</v>
      </c>
      <c r="D5" s="133" t="s">
        <v>61</v>
      </c>
      <c r="E5" s="133" t="s">
        <v>61</v>
      </c>
      <c r="F5" s="133" t="s">
        <v>61</v>
      </c>
      <c r="G5" s="133" t="s">
        <v>61</v>
      </c>
      <c r="H5" s="133" t="s">
        <v>61</v>
      </c>
      <c r="I5" s="132" t="s">
        <v>61</v>
      </c>
      <c r="J5" s="50"/>
      <c r="K5" s="133" t="s">
        <v>0</v>
      </c>
      <c r="L5" s="133" t="s">
        <v>0</v>
      </c>
      <c r="M5" s="133" t="s">
        <v>0</v>
      </c>
      <c r="N5" s="133" t="s">
        <v>0</v>
      </c>
      <c r="O5" s="133" t="s">
        <v>0</v>
      </c>
      <c r="P5" s="133" t="s">
        <v>0</v>
      </c>
      <c r="Q5" s="132" t="s">
        <v>0</v>
      </c>
      <c r="R5" s="3"/>
      <c r="S5" s="3"/>
      <c r="T5" s="3"/>
      <c r="U5" s="3"/>
      <c r="V5" s="3"/>
    </row>
    <row r="6" spans="2:22" ht="12" customHeight="1" thickBot="1">
      <c r="B6" s="135"/>
      <c r="C6" s="137"/>
      <c r="D6" s="137"/>
      <c r="E6" s="137"/>
      <c r="F6" s="137"/>
      <c r="G6" s="137"/>
      <c r="H6" s="137"/>
      <c r="I6" s="136"/>
      <c r="J6" s="50"/>
      <c r="K6" s="137"/>
      <c r="L6" s="137"/>
      <c r="M6" s="137"/>
      <c r="N6" s="137"/>
      <c r="O6" s="137"/>
      <c r="P6" s="137"/>
      <c r="Q6" s="136"/>
      <c r="R6" s="3"/>
      <c r="S6" s="3"/>
      <c r="T6" s="3"/>
      <c r="U6" s="3"/>
      <c r="V6" s="3"/>
    </row>
    <row r="7" spans="2:17" ht="13.5" customHeight="1">
      <c r="B7" s="87" t="s">
        <v>222</v>
      </c>
      <c r="C7" s="51"/>
      <c r="D7" s="51"/>
      <c r="E7" s="51"/>
      <c r="F7" s="51"/>
      <c r="G7" s="51"/>
      <c r="H7" s="51"/>
      <c r="I7" s="47"/>
      <c r="J7" s="51"/>
      <c r="K7" s="51">
        <f>_xlfn.IFERROR(B7/B38-1,"")</f>
      </c>
      <c r="L7" s="51"/>
      <c r="M7" s="51"/>
      <c r="N7" s="51"/>
      <c r="O7" s="51"/>
      <c r="P7" s="51"/>
      <c r="Q7" s="47"/>
    </row>
    <row r="8" spans="2:17" ht="12.75" customHeight="1">
      <c r="B8" s="44" t="s">
        <v>223</v>
      </c>
      <c r="C8" s="51">
        <v>3092</v>
      </c>
      <c r="D8" s="51">
        <v>30000</v>
      </c>
      <c r="E8" s="51">
        <v>969</v>
      </c>
      <c r="F8" s="51">
        <v>1655</v>
      </c>
      <c r="G8" s="51">
        <v>141</v>
      </c>
      <c r="H8" s="51">
        <v>0</v>
      </c>
      <c r="I8" s="47">
        <v>35857</v>
      </c>
      <c r="J8" s="51"/>
      <c r="K8" s="112">
        <f aca="true" t="shared" si="0" ref="K8:Q10">_xlfn.IFERROR(C8/C34-1,"")</f>
        <v>0.11383285302593671</v>
      </c>
      <c r="L8" s="112">
        <f t="shared" si="0"/>
        <v>0.0817437709587856</v>
      </c>
      <c r="M8" s="112">
        <f t="shared" si="0"/>
        <v>-0.10111317254174401</v>
      </c>
      <c r="N8" s="112">
        <f t="shared" si="0"/>
        <v>0.12432065217391308</v>
      </c>
      <c r="O8" s="112">
        <f t="shared" si="0"/>
        <v>0.029197080291970767</v>
      </c>
      <c r="P8" s="51">
        <f t="shared" si="0"/>
      </c>
      <c r="Q8" s="115">
        <f t="shared" si="0"/>
        <v>0.08016026027232193</v>
      </c>
    </row>
    <row r="9" spans="2:17" ht="12.75" customHeight="1">
      <c r="B9" s="44" t="s">
        <v>250</v>
      </c>
      <c r="C9" s="51">
        <v>3026</v>
      </c>
      <c r="D9" s="51">
        <v>495</v>
      </c>
      <c r="E9" s="51">
        <v>3968</v>
      </c>
      <c r="F9" s="51">
        <v>596</v>
      </c>
      <c r="G9" s="51">
        <v>318</v>
      </c>
      <c r="H9" s="51">
        <v>-8403</v>
      </c>
      <c r="I9" s="47">
        <v>0</v>
      </c>
      <c r="J9" s="51"/>
      <c r="K9" s="112">
        <f t="shared" si="0"/>
        <v>0.20413847990449652</v>
      </c>
      <c r="L9" s="112">
        <f t="shared" si="0"/>
        <v>0.10738255033557054</v>
      </c>
      <c r="M9" s="112">
        <f t="shared" si="0"/>
        <v>0.03414125618973163</v>
      </c>
      <c r="N9" s="112">
        <f t="shared" si="0"/>
        <v>-0.17565698478561553</v>
      </c>
      <c r="O9" s="112">
        <f t="shared" si="0"/>
        <v>0.41333333333333333</v>
      </c>
      <c r="P9" s="51">
        <f t="shared" si="0"/>
        <v>0.08495803744351194</v>
      </c>
      <c r="Q9" s="115">
        <f t="shared" si="0"/>
      </c>
    </row>
    <row r="10" spans="2:17" ht="13.5" customHeight="1" thickBot="1">
      <c r="B10" s="83" t="s">
        <v>225</v>
      </c>
      <c r="C10" s="86">
        <v>6118</v>
      </c>
      <c r="D10" s="86">
        <v>30495</v>
      </c>
      <c r="E10" s="86">
        <v>4937</v>
      </c>
      <c r="F10" s="86">
        <v>2251</v>
      </c>
      <c r="G10" s="86">
        <v>459</v>
      </c>
      <c r="H10" s="86">
        <v>-8403</v>
      </c>
      <c r="I10" s="84">
        <v>35857</v>
      </c>
      <c r="J10" s="51"/>
      <c r="K10" s="113">
        <f t="shared" si="0"/>
        <v>0.15674040461334848</v>
      </c>
      <c r="L10" s="113">
        <f t="shared" si="0"/>
        <v>0.08215046132008519</v>
      </c>
      <c r="M10" s="113">
        <f t="shared" si="0"/>
        <v>0.004476093591047725</v>
      </c>
      <c r="N10" s="113">
        <f t="shared" si="0"/>
        <v>0.02551252847380403</v>
      </c>
      <c r="O10" s="113">
        <f t="shared" si="0"/>
        <v>0.2679558011049723</v>
      </c>
      <c r="P10" s="113">
        <f t="shared" si="0"/>
        <v>0.08495803744351194</v>
      </c>
      <c r="Q10" s="116">
        <f t="shared" si="0"/>
        <v>0.08016026027232193</v>
      </c>
    </row>
    <row r="11" spans="2:17" ht="12.75" customHeight="1">
      <c r="B11" s="44" t="s">
        <v>267</v>
      </c>
      <c r="C11" s="51">
        <v>-1060</v>
      </c>
      <c r="D11" s="51">
        <v>-205</v>
      </c>
      <c r="E11" s="51">
        <v>-925</v>
      </c>
      <c r="F11" s="51">
        <v>-418</v>
      </c>
      <c r="G11" s="51">
        <v>-61</v>
      </c>
      <c r="H11" s="51">
        <v>0</v>
      </c>
      <c r="I11" s="47">
        <v>-2669</v>
      </c>
      <c r="J11" s="51"/>
      <c r="K11" s="112">
        <f aca="true" t="shared" si="1" ref="K11:K23">_xlfn.IFERROR(C11/C37-1,"")</f>
        <v>-0.0074906367041198685</v>
      </c>
      <c r="L11" s="112">
        <f aca="true" t="shared" si="2" ref="L11:L23">_xlfn.IFERROR(D11/D37-1,"")</f>
        <v>-0.019138755980861233</v>
      </c>
      <c r="M11" s="112">
        <f aca="true" t="shared" si="3" ref="M11:M23">_xlfn.IFERROR(E11/E37-1,"")</f>
        <v>0.0010822510822510178</v>
      </c>
      <c r="N11" s="112">
        <f aca="true" t="shared" si="4" ref="N11:N23">_xlfn.IFERROR(F11/F37-1,"")</f>
        <v>0.1611111111111112</v>
      </c>
      <c r="O11" s="112">
        <f aca="true" t="shared" si="5" ref="O11:O23">_xlfn.IFERROR(G11/G37-1,"")</f>
        <v>0.10909090909090913</v>
      </c>
      <c r="P11" s="51">
        <f aca="true" t="shared" si="6" ref="P11:P23">_xlfn.IFERROR(H11/H37-1,"")</f>
        <v>-1</v>
      </c>
      <c r="Q11" s="115">
        <f aca="true" t="shared" si="7" ref="Q11:Q23">_xlfn.IFERROR(I11/I37-1,"")</f>
        <v>0.021040550879877662</v>
      </c>
    </row>
    <row r="12" spans="2:17" ht="12.75" customHeight="1">
      <c r="B12" s="44" t="s">
        <v>226</v>
      </c>
      <c r="C12" s="51">
        <v>-363.3</v>
      </c>
      <c r="D12" s="51">
        <v>-25271.2</v>
      </c>
      <c r="E12" s="51">
        <v>-365</v>
      </c>
      <c r="F12" s="51">
        <v>-857.4</v>
      </c>
      <c r="G12" s="51">
        <v>-67.5</v>
      </c>
      <c r="H12" s="51">
        <v>4211.5</v>
      </c>
      <c r="I12" s="47">
        <v>-22712.8</v>
      </c>
      <c r="J12" s="51"/>
      <c r="K12" s="112">
        <f t="shared" si="1"/>
        <v>0.011977715877437456</v>
      </c>
      <c r="L12" s="112">
        <f aca="true" t="shared" si="8" ref="L12:L18">_xlfn.IFERROR(D12/D38-1,"")</f>
        <v>0.10651750333866072</v>
      </c>
      <c r="M12" s="112">
        <f aca="true" t="shared" si="9" ref="M12:M18">_xlfn.IFERROR(E12/E38-1,"")</f>
        <v>0.27845884413309974</v>
      </c>
      <c r="N12" s="112">
        <f aca="true" t="shared" si="10" ref="N12:N18">_xlfn.IFERROR(F12/F38-1,"")</f>
        <v>-0.08573256557901465</v>
      </c>
      <c r="O12" s="112">
        <f aca="true" t="shared" si="11" ref="O12:O18">_xlfn.IFERROR(G12/G38-1,"")</f>
        <v>0.18213660245183894</v>
      </c>
      <c r="P12" s="51">
        <f aca="true" t="shared" si="12" ref="P12:P18">_xlfn.IFERROR(H12/H38-1,"")</f>
        <v>0.12881610335307836</v>
      </c>
      <c r="Q12" s="115">
        <f aca="true" t="shared" si="13" ref="Q12:Q18">_xlfn.IFERROR(I12/I38-1,"")</f>
        <v>0.094751048344339</v>
      </c>
    </row>
    <row r="13" spans="2:17" ht="12.75" customHeight="1">
      <c r="B13" s="44" t="s">
        <v>227</v>
      </c>
      <c r="C13" s="51">
        <v>-794.9</v>
      </c>
      <c r="D13" s="51">
        <v>-326.1</v>
      </c>
      <c r="E13" s="51">
        <v>-1149.4</v>
      </c>
      <c r="F13" s="51">
        <v>-198.7</v>
      </c>
      <c r="G13" s="51">
        <v>-229.8</v>
      </c>
      <c r="H13" s="51">
        <v>2.9</v>
      </c>
      <c r="I13" s="47">
        <v>-2695.9</v>
      </c>
      <c r="J13" s="51"/>
      <c r="K13" s="112">
        <f t="shared" si="1"/>
        <v>-0.09216537231612609</v>
      </c>
      <c r="L13" s="112">
        <f t="shared" si="8"/>
        <v>0.01273291925465836</v>
      </c>
      <c r="M13" s="112">
        <f t="shared" si="9"/>
        <v>0.154943729903537</v>
      </c>
      <c r="N13" s="112">
        <f t="shared" si="10"/>
        <v>0.13868194842406867</v>
      </c>
      <c r="O13" s="112">
        <f t="shared" si="11"/>
        <v>0.10427679000480539</v>
      </c>
      <c r="P13" s="51">
        <f t="shared" si="12"/>
        <v>0.15999999999999992</v>
      </c>
      <c r="Q13" s="115">
        <f t="shared" si="13"/>
        <v>0.04788743343569024</v>
      </c>
    </row>
    <row r="14" spans="2:35" ht="12.75" customHeight="1">
      <c r="B14" s="44" t="s">
        <v>228</v>
      </c>
      <c r="C14" s="51">
        <v>-639.3</v>
      </c>
      <c r="D14" s="51">
        <v>-4394.3</v>
      </c>
      <c r="E14" s="51">
        <v>-192.6</v>
      </c>
      <c r="F14" s="51">
        <v>-178.6</v>
      </c>
      <c r="G14" s="51">
        <v>-254.7</v>
      </c>
      <c r="H14" s="51">
        <v>3910.8</v>
      </c>
      <c r="I14" s="47">
        <v>-1748.7</v>
      </c>
      <c r="J14" s="55"/>
      <c r="K14" s="112">
        <f t="shared" si="1"/>
        <v>0.10490839958520559</v>
      </c>
      <c r="L14" s="112">
        <f t="shared" si="8"/>
        <v>0.07390209926928804</v>
      </c>
      <c r="M14" s="112">
        <f t="shared" si="9"/>
        <v>0.06232763375620509</v>
      </c>
      <c r="N14" s="112">
        <f t="shared" si="10"/>
        <v>0.06499701848539052</v>
      </c>
      <c r="O14" s="112">
        <f t="shared" si="11"/>
        <v>0.03284671532846706</v>
      </c>
      <c r="P14" s="51">
        <f t="shared" si="12"/>
        <v>0.014711605822371077</v>
      </c>
      <c r="Q14" s="115">
        <f t="shared" si="13"/>
        <v>0.23836838750796696</v>
      </c>
      <c r="R14" s="3"/>
      <c r="S14" s="3"/>
      <c r="T14" s="3"/>
      <c r="U14" s="3"/>
      <c r="V14" s="3"/>
      <c r="AI14" s="3"/>
    </row>
    <row r="15" spans="2:35" ht="12.75" customHeight="1">
      <c r="B15" s="44" t="s">
        <v>49</v>
      </c>
      <c r="C15" s="51">
        <v>-197</v>
      </c>
      <c r="D15" s="51">
        <v>-306.3</v>
      </c>
      <c r="E15" s="51">
        <v>-641.2</v>
      </c>
      <c r="F15" s="51">
        <v>0</v>
      </c>
      <c r="G15" s="51">
        <v>0</v>
      </c>
      <c r="H15" s="51">
        <v>0</v>
      </c>
      <c r="I15" s="47">
        <v>-1144.5</v>
      </c>
      <c r="J15" s="55"/>
      <c r="K15" s="112">
        <f t="shared" si="1"/>
        <v>-0.07163053722902912</v>
      </c>
      <c r="L15" s="112">
        <f t="shared" si="8"/>
        <v>0.0642807505211953</v>
      </c>
      <c r="M15" s="112">
        <f t="shared" si="9"/>
        <v>0.05895953757225447</v>
      </c>
      <c r="N15" s="112">
        <f t="shared" si="10"/>
      </c>
      <c r="O15" s="112">
        <f t="shared" si="11"/>
      </c>
      <c r="P15" s="51">
        <f t="shared" si="12"/>
      </c>
      <c r="Q15" s="115">
        <f t="shared" si="13"/>
        <v>0.03527815468113982</v>
      </c>
      <c r="R15" s="3"/>
      <c r="S15" s="3"/>
      <c r="T15" s="3"/>
      <c r="U15" s="3"/>
      <c r="V15" s="3"/>
      <c r="AI15" s="3"/>
    </row>
    <row r="16" spans="2:35" ht="12.75" customHeight="1">
      <c r="B16" s="44" t="s">
        <v>54</v>
      </c>
      <c r="C16" s="51">
        <v>-479</v>
      </c>
      <c r="D16" s="52">
        <v>-364.3</v>
      </c>
      <c r="E16" s="51">
        <v>3.3</v>
      </c>
      <c r="F16" s="51">
        <v>2.5</v>
      </c>
      <c r="G16" s="51">
        <v>4.2</v>
      </c>
      <c r="H16" s="51">
        <v>0</v>
      </c>
      <c r="I16" s="47">
        <v>-833.4</v>
      </c>
      <c r="J16" s="51"/>
      <c r="K16" s="112">
        <f t="shared" si="1"/>
        <v>-0.5603487838458008</v>
      </c>
      <c r="L16" s="112">
        <f t="shared" si="8"/>
        <v>29.107438016528928</v>
      </c>
      <c r="M16" s="112">
        <f t="shared" si="9"/>
        <v>-1.8461538461538463</v>
      </c>
      <c r="N16" s="112">
        <f t="shared" si="10"/>
        <v>-1.1602564102564104</v>
      </c>
      <c r="O16" s="112">
        <f t="shared" si="11"/>
        <v>-1.1235294117647059</v>
      </c>
      <c r="P16" s="51">
        <f t="shared" si="12"/>
      </c>
      <c r="Q16" s="115">
        <f t="shared" si="13"/>
        <v>-0.2785664819944599</v>
      </c>
      <c r="AI16" s="3"/>
    </row>
    <row r="17" spans="2:35" ht="12.75" customHeight="1">
      <c r="B17" s="44" t="s">
        <v>230</v>
      </c>
      <c r="C17" s="51">
        <v>481.2</v>
      </c>
      <c r="D17" s="51">
        <v>62.7</v>
      </c>
      <c r="E17" s="51">
        <v>230.1</v>
      </c>
      <c r="F17" s="51">
        <v>2.3</v>
      </c>
      <c r="G17" s="51">
        <v>3</v>
      </c>
      <c r="H17" s="51">
        <v>213.2</v>
      </c>
      <c r="I17" s="47">
        <v>992.4</v>
      </c>
      <c r="J17" s="51"/>
      <c r="K17" s="112">
        <f t="shared" si="1"/>
        <v>0.07171492204899765</v>
      </c>
      <c r="L17" s="112">
        <f t="shared" si="8"/>
        <v>0.7612359550561798</v>
      </c>
      <c r="M17" s="112">
        <f t="shared" si="9"/>
        <v>0.19532467532467535</v>
      </c>
      <c r="N17" s="112">
        <f t="shared" si="10"/>
        <v>4.749999999999999</v>
      </c>
      <c r="O17" s="112">
        <f t="shared" si="11"/>
        <v>5</v>
      </c>
      <c r="P17" s="51">
        <f t="shared" si="12"/>
        <v>0.12269615587151117</v>
      </c>
      <c r="Q17" s="115">
        <f t="shared" si="13"/>
        <v>0.14344970618734876</v>
      </c>
      <c r="AI17" s="3"/>
    </row>
    <row r="18" spans="2:35" ht="12.75" customHeight="1">
      <c r="B18" s="44" t="s">
        <v>229</v>
      </c>
      <c r="C18" s="51">
        <v>-261.1</v>
      </c>
      <c r="D18" s="51">
        <v>-330.6</v>
      </c>
      <c r="E18" s="51">
        <v>-329.3</v>
      </c>
      <c r="F18" s="51">
        <v>-177.6</v>
      </c>
      <c r="G18" s="51">
        <v>-76</v>
      </c>
      <c r="H18" s="51">
        <v>39.5</v>
      </c>
      <c r="I18" s="47">
        <v>-1135</v>
      </c>
      <c r="J18" s="51"/>
      <c r="K18" s="112">
        <f t="shared" si="1"/>
        <v>-0.3731092436974789</v>
      </c>
      <c r="L18" s="112">
        <f t="shared" si="8"/>
        <v>5.760736196319019</v>
      </c>
      <c r="M18" s="112">
        <f t="shared" si="9"/>
        <v>-0.3093540268456376</v>
      </c>
      <c r="N18" s="112">
        <f t="shared" si="10"/>
        <v>0.2622601279317698</v>
      </c>
      <c r="O18" s="112">
        <f t="shared" si="11"/>
        <v>20.714285714285715</v>
      </c>
      <c r="P18" s="51">
        <f t="shared" si="12"/>
        <v>-4.526785714285714</v>
      </c>
      <c r="Q18" s="115">
        <f t="shared" si="13"/>
        <v>0.034168564920273425</v>
      </c>
      <c r="W18" s="4"/>
      <c r="X18" s="4"/>
      <c r="Y18" s="4"/>
      <c r="Z18" s="4"/>
      <c r="AA18" s="20"/>
      <c r="AB18" s="4"/>
      <c r="AC18" s="4"/>
      <c r="AD18" s="4"/>
      <c r="AE18" s="4"/>
      <c r="AF18" s="21"/>
      <c r="AG18" s="3"/>
      <c r="AH18" s="3"/>
      <c r="AI18" s="3"/>
    </row>
    <row r="19" spans="2:35" ht="13.5" customHeight="1" thickBot="1">
      <c r="B19" s="83" t="s">
        <v>231</v>
      </c>
      <c r="C19" s="86">
        <v>-3313.5</v>
      </c>
      <c r="D19" s="86">
        <v>-31135</v>
      </c>
      <c r="E19" s="86">
        <v>-3369.1</v>
      </c>
      <c r="F19" s="86">
        <v>-1825.5</v>
      </c>
      <c r="G19" s="86">
        <v>-681.8</v>
      </c>
      <c r="H19" s="86">
        <v>8377.9</v>
      </c>
      <c r="I19" s="84">
        <v>-31946.9</v>
      </c>
      <c r="J19" s="51"/>
      <c r="K19" s="113">
        <f t="shared" si="1"/>
        <v>-0.2016432151117964</v>
      </c>
      <c r="L19" s="113">
        <f t="shared" si="2"/>
        <v>0.12098824105477668</v>
      </c>
      <c r="M19" s="113">
        <f t="shared" si="3"/>
        <v>0.027258590724761333</v>
      </c>
      <c r="N19" s="113">
        <f t="shared" si="4"/>
        <v>0.016481986747591604</v>
      </c>
      <c r="O19" s="113">
        <f t="shared" si="5"/>
        <v>0.12918184829413715</v>
      </c>
      <c r="P19" s="113">
        <f t="shared" si="6"/>
        <v>0.07848665070415284</v>
      </c>
      <c r="Q19" s="116">
        <f t="shared" si="7"/>
        <v>0.07074651177600311</v>
      </c>
      <c r="R19" s="3"/>
      <c r="S19" s="3"/>
      <c r="T19" s="3"/>
      <c r="U19" s="3"/>
      <c r="V19" s="3"/>
      <c r="AH19" s="3"/>
      <c r="AI19" s="3"/>
    </row>
    <row r="20" spans="2:35" ht="13.5" customHeight="1" thickBot="1">
      <c r="B20" s="83" t="s">
        <v>268</v>
      </c>
      <c r="C20" s="110">
        <v>3865</v>
      </c>
      <c r="D20" s="110">
        <v>-435</v>
      </c>
      <c r="E20" s="110">
        <v>2493</v>
      </c>
      <c r="F20" s="110">
        <v>843</v>
      </c>
      <c r="G20" s="110">
        <v>-162</v>
      </c>
      <c r="H20" s="110">
        <v>-25</v>
      </c>
      <c r="I20" s="111">
        <v>6579</v>
      </c>
      <c r="J20" s="51"/>
      <c r="K20" s="114">
        <f t="shared" si="1"/>
        <v>0.7520398912058024</v>
      </c>
      <c r="L20" s="114">
        <f t="shared" si="2"/>
        <v>-1.708469055374593</v>
      </c>
      <c r="M20" s="114">
        <f t="shared" si="3"/>
        <v>-0.02579132473622514</v>
      </c>
      <c r="N20" s="114">
        <f t="shared" si="4"/>
        <v>0.11067193675889331</v>
      </c>
      <c r="O20" s="114">
        <f t="shared" si="5"/>
        <v>-0.12903225806451613</v>
      </c>
      <c r="P20" s="114">
        <f t="shared" si="6"/>
        <v>-2.1363636363636367</v>
      </c>
      <c r="Q20" s="117">
        <f t="shared" si="7"/>
        <v>0.10127217944425837</v>
      </c>
      <c r="R20" s="3"/>
      <c r="S20" s="3"/>
      <c r="T20" s="3"/>
      <c r="U20" s="3"/>
      <c r="V20" s="3"/>
      <c r="AH20" s="3"/>
      <c r="AI20" s="3"/>
    </row>
    <row r="21" spans="2:35" ht="13.5" customHeight="1" thickBot="1">
      <c r="B21" s="83" t="s">
        <v>55</v>
      </c>
      <c r="C21" s="110">
        <v>2805</v>
      </c>
      <c r="D21" s="110">
        <v>-640</v>
      </c>
      <c r="E21" s="110">
        <v>1568</v>
      </c>
      <c r="F21" s="110">
        <v>425</v>
      </c>
      <c r="G21" s="110">
        <v>-223</v>
      </c>
      <c r="H21" s="110">
        <v>-25</v>
      </c>
      <c r="I21" s="111">
        <v>3910</v>
      </c>
      <c r="J21" s="51"/>
      <c r="K21" s="114">
        <f t="shared" si="1"/>
        <v>1.4648506151142353</v>
      </c>
      <c r="L21" s="114">
        <f t="shared" si="2"/>
        <v>-2.580246913580247</v>
      </c>
      <c r="M21" s="114">
        <f t="shared" si="3"/>
        <v>-0.04097859327217124</v>
      </c>
      <c r="N21" s="114">
        <f t="shared" si="4"/>
        <v>0.06516290726817053</v>
      </c>
      <c r="O21" s="114">
        <f t="shared" si="5"/>
        <v>-0.07468879668049788</v>
      </c>
      <c r="P21" s="114">
        <f t="shared" si="6"/>
        <v>-2.041666666666667</v>
      </c>
      <c r="Q21" s="117">
        <f t="shared" si="7"/>
        <v>0.16369047619047628</v>
      </c>
      <c r="AH21" s="3"/>
      <c r="AI21" s="3"/>
    </row>
    <row r="22" spans="2:35" ht="12.75" customHeight="1">
      <c r="B22" s="44" t="s">
        <v>232</v>
      </c>
      <c r="C22" s="51">
        <v>18</v>
      </c>
      <c r="D22" s="52">
        <v>0</v>
      </c>
      <c r="E22" s="52">
        <v>0</v>
      </c>
      <c r="F22" s="52">
        <v>0</v>
      </c>
      <c r="G22" s="51">
        <v>10</v>
      </c>
      <c r="H22" s="51">
        <v>0</v>
      </c>
      <c r="I22" s="47">
        <v>28</v>
      </c>
      <c r="J22" s="51"/>
      <c r="K22" s="112">
        <f t="shared" si="1"/>
        <v>-1.3396226415094339</v>
      </c>
      <c r="L22" s="169">
        <f t="shared" si="2"/>
      </c>
      <c r="M22" s="169">
        <f t="shared" si="3"/>
      </c>
      <c r="N22" s="169">
        <f t="shared" si="4"/>
        <v>-1</v>
      </c>
      <c r="O22" s="169">
        <f t="shared" si="5"/>
      </c>
      <c r="P22" s="169">
        <f t="shared" si="6"/>
      </c>
      <c r="Q22" s="115">
        <f t="shared" si="7"/>
        <v>-1.3783783783783785</v>
      </c>
      <c r="AH22" s="3"/>
      <c r="AI22" s="3"/>
    </row>
    <row r="23" spans="2:35" ht="13.5" customHeight="1">
      <c r="B23" s="44" t="s">
        <v>233</v>
      </c>
      <c r="C23" s="51">
        <v>-1142</v>
      </c>
      <c r="D23" s="51">
        <v>-89</v>
      </c>
      <c r="E23" s="51">
        <v>-1190</v>
      </c>
      <c r="F23" s="51">
        <v>-603</v>
      </c>
      <c r="G23" s="51">
        <v>-93</v>
      </c>
      <c r="H23" s="51">
        <v>-45</v>
      </c>
      <c r="I23" s="47">
        <v>-3162</v>
      </c>
      <c r="J23" s="51"/>
      <c r="K23" s="112">
        <f t="shared" si="1"/>
        <v>-0.1308980213089802</v>
      </c>
      <c r="L23" s="112">
        <f t="shared" si="2"/>
        <v>1.4054054054054053</v>
      </c>
      <c r="M23" s="112">
        <f t="shared" si="3"/>
        <v>0.05966162065894931</v>
      </c>
      <c r="N23" s="112">
        <f t="shared" si="4"/>
        <v>0.5421994884910486</v>
      </c>
      <c r="O23" s="112">
        <f t="shared" si="5"/>
        <v>0</v>
      </c>
      <c r="P23" s="169">
        <f t="shared" si="6"/>
        <v>3.5</v>
      </c>
      <c r="Q23" s="115">
        <f t="shared" si="7"/>
        <v>0.06536388140161731</v>
      </c>
      <c r="AH23" s="3"/>
      <c r="AI23" s="3"/>
    </row>
    <row r="24" spans="2:35" ht="12.75" customHeight="1">
      <c r="B24" s="44" t="s">
        <v>66</v>
      </c>
      <c r="C24" s="51">
        <v>12244</v>
      </c>
      <c r="D24" s="51">
        <v>3337</v>
      </c>
      <c r="E24" s="51">
        <v>13142</v>
      </c>
      <c r="F24" s="51">
        <v>3485</v>
      </c>
      <c r="G24" s="51">
        <v>440</v>
      </c>
      <c r="H24" s="51">
        <v>-196</v>
      </c>
      <c r="I24" s="47">
        <v>32452</v>
      </c>
      <c r="J24" s="51"/>
      <c r="K24" s="112">
        <f aca="true" t="shared" si="14" ref="K24:Q24">_xlfn.IFERROR(C24/C50-1,"")</f>
        <v>-0.0494526822451673</v>
      </c>
      <c r="L24" s="112">
        <f t="shared" si="14"/>
        <v>-0.12758169934640518</v>
      </c>
      <c r="M24" s="112">
        <f t="shared" si="14"/>
        <v>0.029533881707794807</v>
      </c>
      <c r="N24" s="112">
        <f t="shared" si="14"/>
        <v>0.03167554766133818</v>
      </c>
      <c r="O24" s="112">
        <f t="shared" si="14"/>
        <v>-0.140625</v>
      </c>
      <c r="P24" s="169">
        <f t="shared" si="14"/>
        <v>-0.07547169811320753</v>
      </c>
      <c r="Q24" s="115">
        <f t="shared" si="14"/>
        <v>-0.021026275302422404</v>
      </c>
      <c r="AH24" s="3"/>
      <c r="AI24" s="3"/>
    </row>
    <row r="25" spans="2:35" ht="12.75" customHeight="1">
      <c r="B25" s="44"/>
      <c r="C25" s="51"/>
      <c r="D25" s="51"/>
      <c r="E25" s="51"/>
      <c r="F25" s="51"/>
      <c r="G25" s="51"/>
      <c r="H25" s="51"/>
      <c r="I25" s="47"/>
      <c r="J25" s="51"/>
      <c r="K25" s="51"/>
      <c r="L25" s="51"/>
      <c r="M25" s="51"/>
      <c r="N25" s="51"/>
      <c r="O25" s="51"/>
      <c r="P25" s="52"/>
      <c r="Q25" s="47"/>
      <c r="AH25" s="3"/>
      <c r="AI25" s="3"/>
    </row>
    <row r="26" spans="2:35" ht="12.75" customHeight="1">
      <c r="B26" s="42" t="s">
        <v>234</v>
      </c>
      <c r="C26" s="51">
        <v>6998</v>
      </c>
      <c r="D26" s="51">
        <v>2961</v>
      </c>
      <c r="E26" s="51">
        <v>11114</v>
      </c>
      <c r="F26" s="51">
        <v>1785</v>
      </c>
      <c r="G26" s="51">
        <v>1836</v>
      </c>
      <c r="H26" s="51">
        <v>0</v>
      </c>
      <c r="I26" s="47">
        <v>24694</v>
      </c>
      <c r="J26" s="51"/>
      <c r="K26" s="112">
        <f aca="true" t="shared" si="15" ref="K26:Q26">_xlfn.IFERROR(C26/C52-1,"")</f>
        <v>-0.09352331606217612</v>
      </c>
      <c r="L26" s="112">
        <f t="shared" si="15"/>
        <v>0.017176228100309165</v>
      </c>
      <c r="M26" s="112">
        <f t="shared" si="15"/>
        <v>0.02470957034851562</v>
      </c>
      <c r="N26" s="112">
        <f t="shared" si="15"/>
        <v>-0.045454545454545414</v>
      </c>
      <c r="O26" s="112">
        <f t="shared" si="15"/>
        <v>-0.04573804573804574</v>
      </c>
      <c r="P26" s="169">
        <f>_xlfn.IFERROR(H26/H52-1,"")</f>
      </c>
      <c r="Q26" s="115">
        <f t="shared" si="15"/>
        <v>-0.022832495746112125</v>
      </c>
      <c r="AH26" s="3"/>
      <c r="AI26" s="3"/>
    </row>
    <row r="27" spans="2:35" ht="12.75" customHeight="1">
      <c r="B27" s="42"/>
      <c r="C27" s="51"/>
      <c r="D27" s="51"/>
      <c r="E27" s="51"/>
      <c r="F27" s="51"/>
      <c r="G27" s="51"/>
      <c r="H27" s="51"/>
      <c r="I27" s="47"/>
      <c r="J27" s="51"/>
      <c r="K27" s="51"/>
      <c r="L27" s="51"/>
      <c r="M27" s="51"/>
      <c r="N27" s="51"/>
      <c r="O27" s="51"/>
      <c r="P27" s="51"/>
      <c r="Q27" s="47"/>
      <c r="AH27" s="3"/>
      <c r="AI27" s="3"/>
    </row>
    <row r="28" spans="2:35" ht="12.75" customHeight="1">
      <c r="B28" s="42"/>
      <c r="C28" s="51"/>
      <c r="D28" s="51"/>
      <c r="E28" s="51"/>
      <c r="F28" s="51"/>
      <c r="G28" s="51"/>
      <c r="H28" s="51"/>
      <c r="I28" s="47"/>
      <c r="J28" s="51"/>
      <c r="K28" s="51"/>
      <c r="L28" s="51"/>
      <c r="M28" s="51"/>
      <c r="N28" s="51"/>
      <c r="O28" s="51"/>
      <c r="P28" s="51"/>
      <c r="Q28" s="47"/>
      <c r="AH28" s="3"/>
      <c r="AI28" s="3"/>
    </row>
    <row r="29" spans="2:35" s="2" customFormat="1" ht="12.75" customHeight="1">
      <c r="B29" s="1"/>
      <c r="D29" s="1"/>
      <c r="E29" s="1"/>
      <c r="G29" s="1"/>
      <c r="H29" s="1"/>
      <c r="I29" s="41"/>
      <c r="J29" s="1"/>
      <c r="K29" s="1"/>
      <c r="L29" s="1"/>
      <c r="M29" s="1"/>
      <c r="N29" s="1"/>
      <c r="O29" s="1"/>
      <c r="P29" s="1"/>
      <c r="Q29" s="47"/>
      <c r="R29" s="1"/>
      <c r="S29" s="1"/>
      <c r="T29" s="1"/>
      <c r="U29" s="1"/>
      <c r="V29" s="1"/>
      <c r="W29" s="1"/>
      <c r="X29" s="1"/>
      <c r="Y29" s="1"/>
      <c r="Z29" s="1"/>
      <c r="AA29" s="1"/>
      <c r="AB29" s="1"/>
      <c r="AC29" s="1"/>
      <c r="AD29" s="1"/>
      <c r="AE29" s="1"/>
      <c r="AF29" s="1"/>
      <c r="AG29" s="1"/>
      <c r="AH29" s="1"/>
      <c r="AI29" s="1"/>
    </row>
    <row r="30" spans="2:20" ht="75.75" customHeight="1">
      <c r="B30" s="79" t="s">
        <v>310</v>
      </c>
      <c r="C30" s="81" t="s">
        <v>251</v>
      </c>
      <c r="D30" s="81" t="s">
        <v>252</v>
      </c>
      <c r="E30" s="81" t="s">
        <v>253</v>
      </c>
      <c r="F30" s="81" t="s">
        <v>254</v>
      </c>
      <c r="G30" s="82" t="s">
        <v>255</v>
      </c>
      <c r="H30" s="82" t="s">
        <v>256</v>
      </c>
      <c r="I30" s="80" t="s">
        <v>257</v>
      </c>
      <c r="J30" s="81" t="s">
        <v>308</v>
      </c>
      <c r="K30" s="81" t="s">
        <v>240</v>
      </c>
      <c r="L30" s="81" t="s">
        <v>242</v>
      </c>
      <c r="M30" s="81" t="s">
        <v>219</v>
      </c>
      <c r="N30" s="81" t="s">
        <v>205</v>
      </c>
      <c r="O30" s="82" t="s">
        <v>220</v>
      </c>
      <c r="P30" s="82" t="s">
        <v>221</v>
      </c>
      <c r="Q30" s="80" t="s">
        <v>160</v>
      </c>
      <c r="R30" s="9"/>
      <c r="S30" s="9"/>
      <c r="T30" s="9"/>
    </row>
    <row r="31" spans="2:20" ht="12.75" customHeight="1">
      <c r="B31" s="131"/>
      <c r="C31" s="133" t="s">
        <v>61</v>
      </c>
      <c r="D31" s="133" t="s">
        <v>61</v>
      </c>
      <c r="E31" s="133" t="s">
        <v>61</v>
      </c>
      <c r="F31" s="133" t="s">
        <v>61</v>
      </c>
      <c r="G31" s="133" t="s">
        <v>61</v>
      </c>
      <c r="H31" s="133" t="s">
        <v>61</v>
      </c>
      <c r="I31" s="132" t="s">
        <v>61</v>
      </c>
      <c r="J31" s="50"/>
      <c r="K31" s="133" t="s">
        <v>61</v>
      </c>
      <c r="L31" s="133" t="s">
        <v>61</v>
      </c>
      <c r="M31" s="133" t="s">
        <v>61</v>
      </c>
      <c r="N31" s="133" t="s">
        <v>61</v>
      </c>
      <c r="O31" s="133" t="s">
        <v>61</v>
      </c>
      <c r="P31" s="133" t="s">
        <v>61</v>
      </c>
      <c r="Q31" s="132" t="s">
        <v>61</v>
      </c>
      <c r="R31" s="4"/>
      <c r="S31" s="4"/>
      <c r="T31" s="4"/>
    </row>
    <row r="32" spans="2:20" ht="12.75" customHeight="1" thickBot="1">
      <c r="B32" s="138" t="s">
        <v>62</v>
      </c>
      <c r="C32" s="138" t="s">
        <v>62</v>
      </c>
      <c r="D32" s="138" t="s">
        <v>62</v>
      </c>
      <c r="E32" s="138" t="s">
        <v>62</v>
      </c>
      <c r="F32" s="138" t="s">
        <v>62</v>
      </c>
      <c r="G32" s="138" t="s">
        <v>62</v>
      </c>
      <c r="H32" s="138" t="s">
        <v>62</v>
      </c>
      <c r="I32" s="134" t="s">
        <v>62</v>
      </c>
      <c r="J32" s="50"/>
      <c r="K32" s="137"/>
      <c r="L32" s="137"/>
      <c r="M32" s="137"/>
      <c r="N32" s="137"/>
      <c r="O32" s="137"/>
      <c r="P32" s="137"/>
      <c r="Q32" s="136"/>
      <c r="R32" s="10">
        <f>_xlfn.IFERROR(G32/G56-1,"")</f>
      </c>
      <c r="S32" s="10">
        <f>_xlfn.IFERROR(H32/H56-1,"")</f>
      </c>
      <c r="T32" s="10">
        <f>_xlfn.IFERROR(K32/K56-1,"")</f>
      </c>
    </row>
    <row r="33" spans="2:17" ht="13.5" customHeight="1">
      <c r="B33" s="87" t="s">
        <v>222</v>
      </c>
      <c r="C33" s="51"/>
      <c r="D33" s="51"/>
      <c r="E33" s="51"/>
      <c r="F33" s="51"/>
      <c r="G33" s="51"/>
      <c r="H33" s="51"/>
      <c r="I33" s="47"/>
      <c r="K33" s="1">
        <f aca="true" t="shared" si="16" ref="K33:Q33">_xlfn.IFERROR(B33/B55-1,"")</f>
      </c>
      <c r="L33" s="1">
        <f t="shared" si="16"/>
      </c>
      <c r="M33" s="1">
        <f t="shared" si="16"/>
      </c>
      <c r="N33" s="1">
        <f t="shared" si="16"/>
      </c>
      <c r="O33" s="1">
        <f t="shared" si="16"/>
      </c>
      <c r="P33" s="1">
        <f t="shared" si="16"/>
      </c>
      <c r="Q33" s="47">
        <f t="shared" si="16"/>
      </c>
    </row>
    <row r="34" spans="2:17" ht="12.75" customHeight="1">
      <c r="B34" s="44" t="s">
        <v>223</v>
      </c>
      <c r="C34" s="51">
        <v>2776</v>
      </c>
      <c r="D34" s="51">
        <v>27733</v>
      </c>
      <c r="E34" s="51">
        <v>1078</v>
      </c>
      <c r="F34" s="51">
        <v>1472</v>
      </c>
      <c r="G34" s="51">
        <v>137</v>
      </c>
      <c r="H34" s="51">
        <v>0</v>
      </c>
      <c r="I34" s="47">
        <v>33196</v>
      </c>
      <c r="K34" s="118">
        <f aca="true" t="shared" si="17" ref="K34:Q35">C8-C34</f>
        <v>316</v>
      </c>
      <c r="L34" s="118">
        <f t="shared" si="17"/>
        <v>2267</v>
      </c>
      <c r="M34" s="118">
        <f t="shared" si="17"/>
        <v>-109</v>
      </c>
      <c r="N34" s="118">
        <f t="shared" si="17"/>
        <v>183</v>
      </c>
      <c r="O34" s="118">
        <f t="shared" si="17"/>
        <v>4</v>
      </c>
      <c r="P34" s="118">
        <f t="shared" si="17"/>
        <v>0</v>
      </c>
      <c r="Q34" s="47">
        <f t="shared" si="17"/>
        <v>2661</v>
      </c>
    </row>
    <row r="35" spans="2:17" ht="12.75" customHeight="1">
      <c r="B35" s="44" t="s">
        <v>250</v>
      </c>
      <c r="C35" s="51">
        <v>2513</v>
      </c>
      <c r="D35" s="51">
        <v>447</v>
      </c>
      <c r="E35" s="51">
        <v>3837</v>
      </c>
      <c r="F35" s="51">
        <v>723</v>
      </c>
      <c r="G35" s="51">
        <v>225</v>
      </c>
      <c r="H35" s="51">
        <v>-7745</v>
      </c>
      <c r="I35" s="47">
        <v>0</v>
      </c>
      <c r="K35" s="118">
        <f t="shared" si="17"/>
        <v>513</v>
      </c>
      <c r="L35" s="118">
        <f t="shared" si="17"/>
        <v>48</v>
      </c>
      <c r="M35" s="118">
        <f t="shared" si="17"/>
        <v>131</v>
      </c>
      <c r="N35" s="118">
        <f t="shared" si="17"/>
        <v>-127</v>
      </c>
      <c r="O35" s="118">
        <f t="shared" si="17"/>
        <v>93</v>
      </c>
      <c r="P35" s="118">
        <f t="shared" si="17"/>
        <v>-658</v>
      </c>
      <c r="Q35" s="47">
        <f t="shared" si="17"/>
        <v>0</v>
      </c>
    </row>
    <row r="36" spans="2:17" ht="13.5" customHeight="1" thickBot="1">
      <c r="B36" s="83" t="s">
        <v>225</v>
      </c>
      <c r="C36" s="86">
        <v>5289</v>
      </c>
      <c r="D36" s="86">
        <v>28180</v>
      </c>
      <c r="E36" s="86">
        <v>4915</v>
      </c>
      <c r="F36" s="86">
        <v>2195</v>
      </c>
      <c r="G36" s="86">
        <v>362</v>
      </c>
      <c r="H36" s="86">
        <v>-7745</v>
      </c>
      <c r="I36" s="84">
        <v>33196</v>
      </c>
      <c r="K36" s="119">
        <f aca="true" t="shared" si="18" ref="K36:K50">C10-C36</f>
        <v>829</v>
      </c>
      <c r="L36" s="119">
        <f aca="true" t="shared" si="19" ref="L36:L50">D10-D36</f>
        <v>2315</v>
      </c>
      <c r="M36" s="119">
        <f aca="true" t="shared" si="20" ref="M36:M50">E10-E36</f>
        <v>22</v>
      </c>
      <c r="N36" s="119">
        <f aca="true" t="shared" si="21" ref="N36:N50">F10-F36</f>
        <v>56</v>
      </c>
      <c r="O36" s="119">
        <f aca="true" t="shared" si="22" ref="O36:O50">G10-G36</f>
        <v>97</v>
      </c>
      <c r="P36" s="119">
        <f aca="true" t="shared" si="23" ref="P36:P50">H10-H36</f>
        <v>-658</v>
      </c>
      <c r="Q36" s="84">
        <f aca="true" t="shared" si="24" ref="Q36:Q50">I10-I36</f>
        <v>2661</v>
      </c>
    </row>
    <row r="37" spans="2:17" ht="12.75" customHeight="1">
      <c r="B37" s="44" t="s">
        <v>267</v>
      </c>
      <c r="C37" s="51">
        <v>-1068</v>
      </c>
      <c r="D37" s="51">
        <v>-209</v>
      </c>
      <c r="E37" s="51">
        <v>-924</v>
      </c>
      <c r="F37" s="51">
        <v>-360</v>
      </c>
      <c r="G37" s="51">
        <v>-55</v>
      </c>
      <c r="H37" s="51">
        <v>2</v>
      </c>
      <c r="I37" s="47">
        <v>-2614</v>
      </c>
      <c r="K37" s="118">
        <f t="shared" si="18"/>
        <v>8</v>
      </c>
      <c r="L37" s="118">
        <f t="shared" si="19"/>
        <v>4</v>
      </c>
      <c r="M37" s="118">
        <f t="shared" si="20"/>
        <v>-1</v>
      </c>
      <c r="N37" s="118">
        <f t="shared" si="21"/>
        <v>-58</v>
      </c>
      <c r="O37" s="118">
        <f t="shared" si="22"/>
        <v>-6</v>
      </c>
      <c r="P37" s="118">
        <f t="shared" si="23"/>
        <v>-2</v>
      </c>
      <c r="Q37" s="47">
        <f t="shared" si="24"/>
        <v>-55</v>
      </c>
    </row>
    <row r="38" spans="2:17" ht="12.75" customHeight="1">
      <c r="B38" s="44" t="s">
        <v>226</v>
      </c>
      <c r="C38" s="51">
        <v>-359</v>
      </c>
      <c r="D38" s="51">
        <v>-22838.5</v>
      </c>
      <c r="E38" s="51">
        <v>-285.5</v>
      </c>
      <c r="F38" s="51">
        <v>-937.8</v>
      </c>
      <c r="G38" s="51">
        <v>-57.1</v>
      </c>
      <c r="H38" s="51">
        <v>3730.9</v>
      </c>
      <c r="I38" s="47">
        <v>-20747</v>
      </c>
      <c r="K38" s="118">
        <f aca="true" t="shared" si="25" ref="K38:K44">C12-C38</f>
        <v>-4.300000000000011</v>
      </c>
      <c r="L38" s="118">
        <f aca="true" t="shared" si="26" ref="L38:L44">D12-D38</f>
        <v>-2432.7000000000007</v>
      </c>
      <c r="M38" s="118">
        <f aca="true" t="shared" si="27" ref="M38:M44">E12-E38</f>
        <v>-79.5</v>
      </c>
      <c r="N38" s="118">
        <f aca="true" t="shared" si="28" ref="N38:N44">F12-F38</f>
        <v>80.39999999999998</v>
      </c>
      <c r="O38" s="118">
        <f aca="true" t="shared" si="29" ref="O38:O44">G12-G38</f>
        <v>-10.399999999999999</v>
      </c>
      <c r="P38" s="118">
        <f aca="true" t="shared" si="30" ref="P38:P44">H12-H38</f>
        <v>480.5999999999999</v>
      </c>
      <c r="Q38" s="47">
        <f aca="true" t="shared" si="31" ref="Q38:Q44">I12-I38</f>
        <v>-1965.7999999999993</v>
      </c>
    </row>
    <row r="39" spans="2:17" ht="12.75" customHeight="1">
      <c r="B39" s="44" t="s">
        <v>227</v>
      </c>
      <c r="C39" s="51">
        <v>-875.6</v>
      </c>
      <c r="D39" s="51">
        <v>-322</v>
      </c>
      <c r="E39" s="51">
        <v>-995.2</v>
      </c>
      <c r="F39" s="51">
        <v>-174.5</v>
      </c>
      <c r="G39" s="51">
        <v>-208.1</v>
      </c>
      <c r="H39" s="51">
        <v>2.5</v>
      </c>
      <c r="I39" s="47">
        <v>-2572.7</v>
      </c>
      <c r="K39" s="118">
        <f t="shared" si="25"/>
        <v>80.70000000000005</v>
      </c>
      <c r="L39" s="118">
        <f t="shared" si="26"/>
        <v>-4.100000000000023</v>
      </c>
      <c r="M39" s="118">
        <f t="shared" si="27"/>
        <v>-154.20000000000005</v>
      </c>
      <c r="N39" s="118">
        <f t="shared" si="28"/>
        <v>-24.19999999999999</v>
      </c>
      <c r="O39" s="118">
        <f t="shared" si="29"/>
        <v>-21.700000000000017</v>
      </c>
      <c r="P39" s="118">
        <f t="shared" si="30"/>
        <v>0.3999999999999999</v>
      </c>
      <c r="Q39" s="47">
        <f t="shared" si="31"/>
        <v>-123.20000000000027</v>
      </c>
    </row>
    <row r="40" spans="2:17" ht="12.75" customHeight="1">
      <c r="B40" s="44" t="s">
        <v>228</v>
      </c>
      <c r="C40" s="51">
        <v>-578.6</v>
      </c>
      <c r="D40" s="51">
        <v>-4091.9</v>
      </c>
      <c r="E40" s="51">
        <v>-181.3</v>
      </c>
      <c r="F40" s="51">
        <v>-167.7</v>
      </c>
      <c r="G40" s="51">
        <v>-246.6</v>
      </c>
      <c r="H40" s="51">
        <v>3854.1</v>
      </c>
      <c r="I40" s="47">
        <v>-1412.1</v>
      </c>
      <c r="K40" s="118">
        <f t="shared" si="25"/>
        <v>-60.69999999999993</v>
      </c>
      <c r="L40" s="118">
        <f t="shared" si="26"/>
        <v>-302.4000000000001</v>
      </c>
      <c r="M40" s="118">
        <f t="shared" si="27"/>
        <v>-11.299999999999983</v>
      </c>
      <c r="N40" s="118">
        <f t="shared" si="28"/>
        <v>-10.900000000000006</v>
      </c>
      <c r="O40" s="118">
        <f t="shared" si="29"/>
        <v>-8.099999999999994</v>
      </c>
      <c r="P40" s="118">
        <f t="shared" si="30"/>
        <v>56.70000000000027</v>
      </c>
      <c r="Q40" s="47">
        <f t="shared" si="31"/>
        <v>-336.60000000000014</v>
      </c>
    </row>
    <row r="41" spans="2:17" ht="12.75" customHeight="1">
      <c r="B41" s="44" t="s">
        <v>49</v>
      </c>
      <c r="C41" s="51">
        <v>-212.2</v>
      </c>
      <c r="D41" s="51">
        <v>-287.8</v>
      </c>
      <c r="E41" s="51">
        <v>-605.5</v>
      </c>
      <c r="F41" s="51">
        <v>0</v>
      </c>
      <c r="G41" s="51">
        <v>0</v>
      </c>
      <c r="H41" s="51">
        <v>0</v>
      </c>
      <c r="I41" s="47">
        <v>-1105.5</v>
      </c>
      <c r="K41" s="118">
        <f t="shared" si="25"/>
        <v>15.199999999999989</v>
      </c>
      <c r="L41" s="118">
        <f t="shared" si="26"/>
        <v>-18.5</v>
      </c>
      <c r="M41" s="118">
        <f t="shared" si="27"/>
        <v>-35.700000000000045</v>
      </c>
      <c r="N41" s="118">
        <f t="shared" si="28"/>
        <v>0</v>
      </c>
      <c r="O41" s="118">
        <f t="shared" si="29"/>
        <v>0</v>
      </c>
      <c r="P41" s="118">
        <f t="shared" si="30"/>
        <v>0</v>
      </c>
      <c r="Q41" s="47">
        <f t="shared" si="31"/>
        <v>-39</v>
      </c>
    </row>
    <row r="42" spans="2:17" ht="12.75" customHeight="1">
      <c r="B42" s="44" t="s">
        <v>54</v>
      </c>
      <c r="C42" s="51">
        <v>-1089.5</v>
      </c>
      <c r="D42" s="51">
        <v>-12.1</v>
      </c>
      <c r="E42" s="52">
        <v>-3.9</v>
      </c>
      <c r="F42" s="52">
        <v>-15.6</v>
      </c>
      <c r="G42" s="51">
        <v>-34</v>
      </c>
      <c r="H42" s="52">
        <v>0</v>
      </c>
      <c r="I42" s="47">
        <v>-1155.2</v>
      </c>
      <c r="K42" s="118">
        <f t="shared" si="25"/>
        <v>610.5</v>
      </c>
      <c r="L42" s="118">
        <f t="shared" si="26"/>
        <v>-352.2</v>
      </c>
      <c r="M42" s="118">
        <f t="shared" si="27"/>
        <v>7.199999999999999</v>
      </c>
      <c r="N42" s="118">
        <f t="shared" si="28"/>
        <v>18.1</v>
      </c>
      <c r="O42" s="118">
        <f t="shared" si="29"/>
        <v>38.2</v>
      </c>
      <c r="P42" s="118">
        <f t="shared" si="30"/>
        <v>0</v>
      </c>
      <c r="Q42" s="47">
        <f t="shared" si="31"/>
        <v>321.80000000000007</v>
      </c>
    </row>
    <row r="43" spans="2:17" ht="12.75" customHeight="1">
      <c r="B43" s="44" t="s">
        <v>230</v>
      </c>
      <c r="C43" s="51">
        <v>449</v>
      </c>
      <c r="D43" s="51">
        <v>35.6</v>
      </c>
      <c r="E43" s="51">
        <v>192.5</v>
      </c>
      <c r="F43" s="52">
        <v>0.4</v>
      </c>
      <c r="G43" s="51">
        <v>0.5</v>
      </c>
      <c r="H43" s="51">
        <v>189.9</v>
      </c>
      <c r="I43" s="47">
        <v>867.9</v>
      </c>
      <c r="K43" s="118">
        <f t="shared" si="25"/>
        <v>32.19999999999999</v>
      </c>
      <c r="L43" s="118">
        <f t="shared" si="26"/>
        <v>27.1</v>
      </c>
      <c r="M43" s="118">
        <f t="shared" si="27"/>
        <v>37.599999999999994</v>
      </c>
      <c r="N43" s="118">
        <f t="shared" si="28"/>
        <v>1.9</v>
      </c>
      <c r="O43" s="118">
        <f t="shared" si="29"/>
        <v>2.5</v>
      </c>
      <c r="P43" s="118">
        <f t="shared" si="30"/>
        <v>23.299999999999983</v>
      </c>
      <c r="Q43" s="47">
        <f t="shared" si="31"/>
        <v>124.5</v>
      </c>
    </row>
    <row r="44" spans="2:17" ht="12.75" customHeight="1">
      <c r="B44" s="44" t="s">
        <v>229</v>
      </c>
      <c r="C44" s="51">
        <v>-416.5</v>
      </c>
      <c r="D44" s="51">
        <v>-48.9</v>
      </c>
      <c r="E44" s="51">
        <v>-476.8</v>
      </c>
      <c r="F44" s="51">
        <v>-140.7</v>
      </c>
      <c r="G44" s="51">
        <v>-3.5</v>
      </c>
      <c r="H44" s="51">
        <v>-11.2</v>
      </c>
      <c r="I44" s="47">
        <v>-1097.5</v>
      </c>
      <c r="K44" s="118">
        <f t="shared" si="25"/>
        <v>155.39999999999998</v>
      </c>
      <c r="L44" s="118">
        <f t="shared" si="26"/>
        <v>-281.70000000000005</v>
      </c>
      <c r="M44" s="118">
        <f t="shared" si="27"/>
        <v>147.5</v>
      </c>
      <c r="N44" s="118">
        <f t="shared" si="28"/>
        <v>-36.900000000000006</v>
      </c>
      <c r="O44" s="118">
        <f t="shared" si="29"/>
        <v>-72.5</v>
      </c>
      <c r="P44" s="118">
        <f t="shared" si="30"/>
        <v>50.7</v>
      </c>
      <c r="Q44" s="47">
        <f t="shared" si="31"/>
        <v>-37.5</v>
      </c>
    </row>
    <row r="45" spans="2:17" ht="13.5" customHeight="1" thickBot="1">
      <c r="B45" s="83" t="s">
        <v>231</v>
      </c>
      <c r="C45" s="86">
        <v>-4150.4</v>
      </c>
      <c r="D45" s="86">
        <v>-27774.6</v>
      </c>
      <c r="E45" s="86">
        <v>-3279.7</v>
      </c>
      <c r="F45" s="86">
        <v>-1795.9</v>
      </c>
      <c r="G45" s="86">
        <v>-603.8</v>
      </c>
      <c r="H45" s="86">
        <v>7768.2</v>
      </c>
      <c r="I45" s="84">
        <v>-29836.1</v>
      </c>
      <c r="K45" s="119">
        <f t="shared" si="18"/>
        <v>836.8999999999996</v>
      </c>
      <c r="L45" s="119">
        <f t="shared" si="19"/>
        <v>-3360.4000000000015</v>
      </c>
      <c r="M45" s="119">
        <f t="shared" si="20"/>
        <v>-89.40000000000009</v>
      </c>
      <c r="N45" s="119">
        <f t="shared" si="21"/>
        <v>-29.59999999999991</v>
      </c>
      <c r="O45" s="119">
        <f t="shared" si="22"/>
        <v>-78</v>
      </c>
      <c r="P45" s="119">
        <f t="shared" si="23"/>
        <v>609.6999999999998</v>
      </c>
      <c r="Q45" s="84">
        <f t="shared" si="24"/>
        <v>-2110.800000000003</v>
      </c>
    </row>
    <row r="46" spans="2:17" ht="12.75" customHeight="1" thickBot="1">
      <c r="B46" s="83" t="s">
        <v>268</v>
      </c>
      <c r="C46" s="110">
        <v>2206</v>
      </c>
      <c r="D46" s="110">
        <v>614</v>
      </c>
      <c r="E46" s="110">
        <v>2559</v>
      </c>
      <c r="F46" s="110">
        <v>759</v>
      </c>
      <c r="G46" s="110">
        <v>-186</v>
      </c>
      <c r="H46" s="110">
        <v>22</v>
      </c>
      <c r="I46" s="111">
        <v>5974</v>
      </c>
      <c r="K46" s="120">
        <f t="shared" si="18"/>
        <v>1659</v>
      </c>
      <c r="L46" s="120">
        <f t="shared" si="19"/>
        <v>-1049</v>
      </c>
      <c r="M46" s="120">
        <f t="shared" si="20"/>
        <v>-66</v>
      </c>
      <c r="N46" s="120">
        <f t="shared" si="21"/>
        <v>84</v>
      </c>
      <c r="O46" s="120">
        <f t="shared" si="22"/>
        <v>24</v>
      </c>
      <c r="P46" s="120">
        <f t="shared" si="23"/>
        <v>-47</v>
      </c>
      <c r="Q46" s="111">
        <f t="shared" si="24"/>
        <v>605</v>
      </c>
    </row>
    <row r="47" spans="2:17" ht="13.5" customHeight="1" thickBot="1">
      <c r="B47" s="83" t="s">
        <v>55</v>
      </c>
      <c r="C47" s="110">
        <v>1138</v>
      </c>
      <c r="D47" s="110">
        <v>405</v>
      </c>
      <c r="E47" s="110">
        <v>1635</v>
      </c>
      <c r="F47" s="110">
        <v>399</v>
      </c>
      <c r="G47" s="110">
        <v>-241</v>
      </c>
      <c r="H47" s="110">
        <v>24</v>
      </c>
      <c r="I47" s="111">
        <v>3360</v>
      </c>
      <c r="K47" s="120">
        <f t="shared" si="18"/>
        <v>1667</v>
      </c>
      <c r="L47" s="120">
        <f t="shared" si="19"/>
        <v>-1045</v>
      </c>
      <c r="M47" s="120">
        <f t="shared" si="20"/>
        <v>-67</v>
      </c>
      <c r="N47" s="120">
        <f t="shared" si="21"/>
        <v>26</v>
      </c>
      <c r="O47" s="120">
        <f t="shared" si="22"/>
        <v>18</v>
      </c>
      <c r="P47" s="120">
        <f t="shared" si="23"/>
        <v>-49</v>
      </c>
      <c r="Q47" s="111">
        <f t="shared" si="24"/>
        <v>550</v>
      </c>
    </row>
    <row r="48" spans="2:17" ht="12.75" customHeight="1">
      <c r="B48" s="44" t="s">
        <v>232</v>
      </c>
      <c r="C48" s="51">
        <v>-53</v>
      </c>
      <c r="D48" s="51">
        <v>0</v>
      </c>
      <c r="E48" s="51">
        <v>0</v>
      </c>
      <c r="F48" s="51">
        <v>-21</v>
      </c>
      <c r="G48" s="51">
        <v>0</v>
      </c>
      <c r="H48" s="51">
        <v>0</v>
      </c>
      <c r="I48" s="47">
        <v>-74</v>
      </c>
      <c r="K48" s="118">
        <f t="shared" si="18"/>
        <v>71</v>
      </c>
      <c r="L48" s="168">
        <f t="shared" si="19"/>
        <v>0</v>
      </c>
      <c r="M48" s="168">
        <f t="shared" si="20"/>
        <v>0</v>
      </c>
      <c r="N48" s="168">
        <f t="shared" si="21"/>
        <v>21</v>
      </c>
      <c r="O48" s="118">
        <f t="shared" si="22"/>
        <v>10</v>
      </c>
      <c r="P48" s="118">
        <f t="shared" si="23"/>
        <v>0</v>
      </c>
      <c r="Q48" s="47">
        <f t="shared" si="24"/>
        <v>102</v>
      </c>
    </row>
    <row r="49" spans="2:17" ht="12.75" customHeight="1">
      <c r="B49" s="44" t="s">
        <v>233</v>
      </c>
      <c r="C49" s="51">
        <v>-1314</v>
      </c>
      <c r="D49" s="51">
        <v>-37</v>
      </c>
      <c r="E49" s="51">
        <v>-1123</v>
      </c>
      <c r="F49" s="51">
        <v>-391</v>
      </c>
      <c r="G49" s="51">
        <v>-93</v>
      </c>
      <c r="H49" s="51">
        <v>-10</v>
      </c>
      <c r="I49" s="47">
        <v>-2968</v>
      </c>
      <c r="K49" s="118">
        <f t="shared" si="18"/>
        <v>172</v>
      </c>
      <c r="L49" s="118">
        <f t="shared" si="19"/>
        <v>-52</v>
      </c>
      <c r="M49" s="118">
        <f t="shared" si="20"/>
        <v>-67</v>
      </c>
      <c r="N49" s="118">
        <f t="shared" si="21"/>
        <v>-212</v>
      </c>
      <c r="O49" s="118">
        <f t="shared" si="22"/>
        <v>0</v>
      </c>
      <c r="P49" s="118">
        <f t="shared" si="23"/>
        <v>-35</v>
      </c>
      <c r="Q49" s="47">
        <f t="shared" si="24"/>
        <v>-194</v>
      </c>
    </row>
    <row r="50" spans="2:17" ht="13.5" customHeight="1">
      <c r="B50" s="44" t="s">
        <v>66</v>
      </c>
      <c r="C50" s="51">
        <v>12881</v>
      </c>
      <c r="D50" s="51">
        <v>3825</v>
      </c>
      <c r="E50" s="51">
        <v>12765</v>
      </c>
      <c r="F50" s="51">
        <v>3378</v>
      </c>
      <c r="G50" s="51">
        <v>512</v>
      </c>
      <c r="H50" s="51">
        <v>-212</v>
      </c>
      <c r="I50" s="47">
        <v>33149</v>
      </c>
      <c r="K50" s="118">
        <f t="shared" si="18"/>
        <v>-637</v>
      </c>
      <c r="L50" s="118">
        <f t="shared" si="19"/>
        <v>-488</v>
      </c>
      <c r="M50" s="118">
        <f t="shared" si="20"/>
        <v>377</v>
      </c>
      <c r="N50" s="118">
        <f t="shared" si="21"/>
        <v>107</v>
      </c>
      <c r="O50" s="118">
        <f t="shared" si="22"/>
        <v>-72</v>
      </c>
      <c r="P50" s="118">
        <f t="shared" si="23"/>
        <v>16</v>
      </c>
      <c r="Q50" s="47">
        <f t="shared" si="24"/>
        <v>-697</v>
      </c>
    </row>
    <row r="51" spans="2:17" ht="12.75" customHeight="1">
      <c r="B51" s="44"/>
      <c r="C51" s="51"/>
      <c r="D51" s="51"/>
      <c r="E51" s="51"/>
      <c r="F51" s="51"/>
      <c r="G51" s="51"/>
      <c r="H51" s="51"/>
      <c r="I51" s="47"/>
      <c r="Q51" s="47"/>
    </row>
    <row r="52" spans="2:17" ht="13.5" customHeight="1">
      <c r="B52" s="42" t="s">
        <v>234</v>
      </c>
      <c r="C52" s="51">
        <v>7720</v>
      </c>
      <c r="D52" s="51">
        <v>2911</v>
      </c>
      <c r="E52" s="51">
        <v>10846</v>
      </c>
      <c r="F52" s="51">
        <v>1870</v>
      </c>
      <c r="G52" s="51">
        <v>1924</v>
      </c>
      <c r="H52" s="51">
        <v>0</v>
      </c>
      <c r="I52" s="47">
        <v>25271</v>
      </c>
      <c r="K52" s="118">
        <f aca="true" t="shared" si="32" ref="K52:Q52">C26-C52</f>
        <v>-722</v>
      </c>
      <c r="L52" s="118">
        <f t="shared" si="32"/>
        <v>50</v>
      </c>
      <c r="M52" s="118">
        <f t="shared" si="32"/>
        <v>268</v>
      </c>
      <c r="N52" s="118">
        <f t="shared" si="32"/>
        <v>-85</v>
      </c>
      <c r="O52" s="118">
        <f t="shared" si="32"/>
        <v>-88</v>
      </c>
      <c r="P52" s="118">
        <f t="shared" si="32"/>
        <v>0</v>
      </c>
      <c r="Q52" s="47">
        <f t="shared" si="32"/>
        <v>-577</v>
      </c>
    </row>
    <row r="53" spans="2:17" ht="12.75" customHeight="1">
      <c r="B53" s="42"/>
      <c r="C53" s="51"/>
      <c r="D53" s="51"/>
      <c r="E53" s="51"/>
      <c r="F53" s="51"/>
      <c r="G53" s="51"/>
      <c r="H53" s="51"/>
      <c r="I53" s="51"/>
      <c r="K53" s="1">
        <f aca="true" t="shared" si="33" ref="K53:Q53">_xlfn.IFERROR(B53/B74-1,"")</f>
      </c>
      <c r="L53" s="1">
        <f t="shared" si="33"/>
      </c>
      <c r="M53" s="1">
        <f t="shared" si="33"/>
      </c>
      <c r="N53" s="1">
        <f t="shared" si="33"/>
      </c>
      <c r="O53" s="1">
        <f t="shared" si="33"/>
      </c>
      <c r="P53" s="1">
        <f t="shared" si="33"/>
      </c>
      <c r="Q53" s="1">
        <f t="shared" si="33"/>
      </c>
    </row>
    <row r="54" spans="2:9" ht="15.75" customHeight="1">
      <c r="B54" s="1" t="s">
        <v>235</v>
      </c>
      <c r="C54" s="51"/>
      <c r="D54" s="51"/>
      <c r="E54" s="51"/>
      <c r="F54" s="51"/>
      <c r="G54" s="51"/>
      <c r="H54" s="51"/>
      <c r="I54" s="51"/>
    </row>
    <row r="55" ht="15.75" customHeight="1"/>
    <row r="56" ht="15.75" customHeight="1"/>
    <row r="57" spans="2:3" ht="15.75" customHeight="1">
      <c r="B57" s="2"/>
      <c r="C57" s="2"/>
    </row>
    <row r="58" ht="15.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0" min="1" max="29" man="1"/>
  </colBreaks>
</worksheet>
</file>

<file path=xl/worksheets/sheet9.xml><?xml version="1.0" encoding="utf-8"?>
<worksheet xmlns="http://schemas.openxmlformats.org/spreadsheetml/2006/main" xmlns:r="http://schemas.openxmlformats.org/officeDocument/2006/relationships">
  <dimension ref="B2:AI55"/>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92.00390625" style="1" customWidth="1"/>
    <col min="3" max="4" width="20.7109375" style="1" customWidth="1"/>
    <col min="5" max="6" width="20.7109375" style="2" customWidth="1"/>
    <col min="7" max="17" width="20.7109375" style="1" customWidth="1"/>
    <col min="18" max="26" width="17.7109375" style="1" customWidth="1"/>
    <col min="27" max="31" width="17.7109375" style="1" hidden="1" customWidth="1"/>
    <col min="32" max="16384" width="9.140625" style="1" customWidth="1"/>
  </cols>
  <sheetData>
    <row r="2" spans="2:17" ht="15.75" customHeight="1">
      <c r="B2" s="39"/>
      <c r="C2" s="39"/>
      <c r="D2" s="39"/>
      <c r="E2" s="39"/>
      <c r="F2" s="39"/>
      <c r="G2" s="39"/>
      <c r="H2" s="40"/>
      <c r="I2" s="77"/>
      <c r="J2" s="6"/>
      <c r="K2" s="39"/>
      <c r="L2" s="39"/>
      <c r="M2" s="39"/>
      <c r="N2" s="39"/>
      <c r="O2" s="39"/>
      <c r="P2" s="40"/>
      <c r="Q2" s="40"/>
    </row>
    <row r="3" spans="2:4" ht="12.75">
      <c r="B3" s="2"/>
      <c r="C3" s="2"/>
      <c r="D3" s="49"/>
    </row>
    <row r="4" spans="2:22" ht="75.75" customHeight="1">
      <c r="B4" s="79" t="s">
        <v>285</v>
      </c>
      <c r="C4" s="81" t="s">
        <v>240</v>
      </c>
      <c r="D4" s="81" t="s">
        <v>242</v>
      </c>
      <c r="E4" s="81" t="s">
        <v>219</v>
      </c>
      <c r="F4" s="81" t="s">
        <v>205</v>
      </c>
      <c r="G4" s="82" t="s">
        <v>247</v>
      </c>
      <c r="H4" s="82" t="s">
        <v>221</v>
      </c>
      <c r="I4" s="80" t="s">
        <v>160</v>
      </c>
      <c r="J4" s="81" t="s">
        <v>63</v>
      </c>
      <c r="K4" s="81" t="s">
        <v>240</v>
      </c>
      <c r="L4" s="81" t="s">
        <v>242</v>
      </c>
      <c r="M4" s="81" t="s">
        <v>219</v>
      </c>
      <c r="N4" s="81" t="s">
        <v>205</v>
      </c>
      <c r="O4" s="82" t="s">
        <v>220</v>
      </c>
      <c r="P4" s="82" t="s">
        <v>221</v>
      </c>
      <c r="Q4" s="80" t="s">
        <v>160</v>
      </c>
      <c r="R4" s="3"/>
      <c r="S4" s="3"/>
      <c r="T4" s="3"/>
      <c r="U4" s="3"/>
      <c r="V4" s="3"/>
    </row>
    <row r="5" spans="2:22" ht="12" customHeight="1">
      <c r="B5" s="131"/>
      <c r="C5" s="133" t="s">
        <v>61</v>
      </c>
      <c r="D5" s="133" t="s">
        <v>61</v>
      </c>
      <c r="E5" s="133" t="s">
        <v>61</v>
      </c>
      <c r="F5" s="133" t="s">
        <v>61</v>
      </c>
      <c r="G5" s="133" t="s">
        <v>61</v>
      </c>
      <c r="H5" s="133" t="s">
        <v>61</v>
      </c>
      <c r="I5" s="132" t="s">
        <v>61</v>
      </c>
      <c r="J5" s="50"/>
      <c r="K5" s="133" t="s">
        <v>0</v>
      </c>
      <c r="L5" s="133" t="s">
        <v>0</v>
      </c>
      <c r="M5" s="133" t="s">
        <v>0</v>
      </c>
      <c r="N5" s="133" t="s">
        <v>0</v>
      </c>
      <c r="O5" s="133" t="s">
        <v>0</v>
      </c>
      <c r="P5" s="133" t="s">
        <v>0</v>
      </c>
      <c r="Q5" s="132" t="s">
        <v>0</v>
      </c>
      <c r="R5" s="3"/>
      <c r="S5" s="3"/>
      <c r="T5" s="3"/>
      <c r="U5" s="3"/>
      <c r="V5" s="3"/>
    </row>
    <row r="6" spans="2:22" ht="12" customHeight="1" thickBot="1">
      <c r="B6" s="135"/>
      <c r="C6" s="137"/>
      <c r="D6" s="137"/>
      <c r="E6" s="137"/>
      <c r="F6" s="137"/>
      <c r="G6" s="137"/>
      <c r="H6" s="137"/>
      <c r="I6" s="136"/>
      <c r="J6" s="50"/>
      <c r="K6" s="137"/>
      <c r="L6" s="137"/>
      <c r="M6" s="137"/>
      <c r="N6" s="137"/>
      <c r="O6" s="137"/>
      <c r="P6" s="137"/>
      <c r="Q6" s="136"/>
      <c r="R6" s="3"/>
      <c r="S6" s="3"/>
      <c r="T6" s="3"/>
      <c r="U6" s="3"/>
      <c r="V6" s="3"/>
    </row>
    <row r="7" spans="2:17" ht="13.5" customHeight="1">
      <c r="B7" s="87" t="s">
        <v>222</v>
      </c>
      <c r="C7" s="51"/>
      <c r="D7" s="51"/>
      <c r="E7" s="51"/>
      <c r="F7" s="51"/>
      <c r="G7" s="51"/>
      <c r="H7" s="51"/>
      <c r="I7" s="47"/>
      <c r="J7" s="51"/>
      <c r="K7" s="51">
        <f>_xlfn.IFERROR(B7/B37-1,"")</f>
      </c>
      <c r="L7" s="51"/>
      <c r="M7" s="51"/>
      <c r="N7" s="51"/>
      <c r="O7" s="51"/>
      <c r="P7" s="51"/>
      <c r="Q7" s="47"/>
    </row>
    <row r="8" spans="2:17" ht="12.75" customHeight="1">
      <c r="B8" s="44" t="s">
        <v>223</v>
      </c>
      <c r="C8" s="51">
        <v>824</v>
      </c>
      <c r="D8" s="51">
        <v>9343</v>
      </c>
      <c r="E8" s="51">
        <v>233</v>
      </c>
      <c r="F8" s="51">
        <v>515</v>
      </c>
      <c r="G8" s="51">
        <v>50</v>
      </c>
      <c r="H8" s="51">
        <v>0</v>
      </c>
      <c r="I8" s="47">
        <v>10965</v>
      </c>
      <c r="J8" s="51"/>
      <c r="K8" s="112">
        <f aca="true" t="shared" si="0" ref="K8:O14">_xlfn.IFERROR(C8/C33-1,"")</f>
        <v>0.03647798742138364</v>
      </c>
      <c r="L8" s="112">
        <f t="shared" si="0"/>
        <v>0.11731643147572357</v>
      </c>
      <c r="M8" s="112">
        <f t="shared" si="0"/>
        <v>-0.41895261845386533</v>
      </c>
      <c r="N8" s="112">
        <f t="shared" si="0"/>
        <v>-0.07871198568872984</v>
      </c>
      <c r="O8" s="112">
        <f t="shared" si="0"/>
        <v>0.7241379310344827</v>
      </c>
      <c r="P8" s="51">
        <v>0</v>
      </c>
      <c r="Q8" s="115">
        <f aca="true" t="shared" si="1" ref="Q8:Q14">_xlfn.IFERROR(I8/I33-1,"")</f>
        <v>0.08072146658781776</v>
      </c>
    </row>
    <row r="9" spans="2:17" ht="12.75" customHeight="1">
      <c r="B9" s="44" t="s">
        <v>250</v>
      </c>
      <c r="C9" s="51">
        <v>878</v>
      </c>
      <c r="D9" s="51">
        <v>282</v>
      </c>
      <c r="E9" s="51">
        <v>1009</v>
      </c>
      <c r="F9" s="51">
        <v>207</v>
      </c>
      <c r="G9" s="51">
        <v>151</v>
      </c>
      <c r="H9" s="51">
        <v>-2527</v>
      </c>
      <c r="I9" s="47">
        <v>0</v>
      </c>
      <c r="J9" s="51"/>
      <c r="K9" s="112">
        <f t="shared" si="0"/>
        <v>0.10858585858585856</v>
      </c>
      <c r="L9" s="112">
        <f t="shared" si="0"/>
        <v>0.3364928909952607</v>
      </c>
      <c r="M9" s="112">
        <f t="shared" si="0"/>
        <v>-0.005911330049261032</v>
      </c>
      <c r="N9" s="112">
        <f t="shared" si="0"/>
        <v>0.050761421319796884</v>
      </c>
      <c r="O9" s="112">
        <f t="shared" si="0"/>
        <v>1.7962962962962963</v>
      </c>
      <c r="P9" s="51">
        <v>0</v>
      </c>
      <c r="Q9" s="115">
        <f t="shared" si="1"/>
      </c>
    </row>
    <row r="10" spans="2:17" ht="13.5" customHeight="1" thickBot="1">
      <c r="B10" s="83" t="s">
        <v>225</v>
      </c>
      <c r="C10" s="86">
        <v>1702</v>
      </c>
      <c r="D10" s="86">
        <v>9625</v>
      </c>
      <c r="E10" s="86">
        <v>1242</v>
      </c>
      <c r="F10" s="86">
        <v>722</v>
      </c>
      <c r="G10" s="86">
        <v>201</v>
      </c>
      <c r="H10" s="86">
        <v>-2527</v>
      </c>
      <c r="I10" s="84">
        <v>10965</v>
      </c>
      <c r="J10" s="51"/>
      <c r="K10" s="113">
        <f t="shared" si="0"/>
        <v>0.07246376811594213</v>
      </c>
      <c r="L10" s="113">
        <f t="shared" si="0"/>
        <v>0.1227108363466698</v>
      </c>
      <c r="M10" s="113">
        <f t="shared" si="0"/>
        <v>-0.1228813559322034</v>
      </c>
      <c r="N10" s="113">
        <f t="shared" si="0"/>
        <v>-0.044973544973545</v>
      </c>
      <c r="O10" s="113">
        <f t="shared" si="0"/>
        <v>1.4216867469879517</v>
      </c>
      <c r="P10" s="113">
        <f>_xlfn.IFERROR(H10/H35-1,"")</f>
        <v>0.11370647862494487</v>
      </c>
      <c r="Q10" s="116">
        <f t="shared" si="1"/>
        <v>0.08072146658781776</v>
      </c>
    </row>
    <row r="11" spans="2:17" ht="12.75" customHeight="1">
      <c r="B11" s="44" t="s">
        <v>267</v>
      </c>
      <c r="C11" s="51">
        <v>-253</v>
      </c>
      <c r="D11" s="51">
        <v>-51</v>
      </c>
      <c r="E11" s="51">
        <v>-237</v>
      </c>
      <c r="F11" s="51">
        <v>-110</v>
      </c>
      <c r="G11" s="51">
        <v>-21</v>
      </c>
      <c r="H11" s="51">
        <v>-1</v>
      </c>
      <c r="I11" s="47">
        <v>-673</v>
      </c>
      <c r="J11" s="51"/>
      <c r="K11" s="112">
        <f t="shared" si="0"/>
        <v>-0.007843137254901933</v>
      </c>
      <c r="L11" s="112">
        <f t="shared" si="0"/>
        <v>-0.05555555555555558</v>
      </c>
      <c r="M11" s="112">
        <f t="shared" si="0"/>
        <v>0</v>
      </c>
      <c r="N11" s="112">
        <f t="shared" si="0"/>
        <v>0.08910891089108919</v>
      </c>
      <c r="O11" s="112">
        <f t="shared" si="0"/>
        <v>0.6153846153846154</v>
      </c>
      <c r="P11" s="51">
        <v>0</v>
      </c>
      <c r="Q11" s="115">
        <f t="shared" si="1"/>
        <v>0.022796352583586588</v>
      </c>
    </row>
    <row r="12" spans="2:17" ht="12.75" customHeight="1">
      <c r="B12" s="44" t="s">
        <v>226</v>
      </c>
      <c r="C12" s="51">
        <v>-100.5</v>
      </c>
      <c r="D12" s="51">
        <v>-8045.7</v>
      </c>
      <c r="E12" s="51">
        <v>-185.7</v>
      </c>
      <c r="F12" s="51">
        <v>-297.4</v>
      </c>
      <c r="G12" s="51">
        <v>-18</v>
      </c>
      <c r="H12" s="51">
        <v>1253.1</v>
      </c>
      <c r="I12" s="47">
        <v>-7393.8</v>
      </c>
      <c r="J12" s="51"/>
      <c r="K12" s="112">
        <f aca="true" t="shared" si="2" ref="K12:Q13">_xlfn.IFERROR(C12/C37-1,"")</f>
        <v>-0.11375661375661383</v>
      </c>
      <c r="L12" s="112">
        <f t="shared" si="2"/>
        <v>0.20255586279052396</v>
      </c>
      <c r="M12" s="112">
        <f t="shared" si="2"/>
        <v>0.28245856353591137</v>
      </c>
      <c r="N12" s="112">
        <f t="shared" si="2"/>
        <v>-0.011631771352608844</v>
      </c>
      <c r="O12" s="112">
        <f t="shared" si="2"/>
        <v>1.5</v>
      </c>
      <c r="P12" s="112">
        <f t="shared" si="2"/>
        <v>0.19730556086374929</v>
      </c>
      <c r="Q12" s="115">
        <f t="shared" si="2"/>
        <v>0.190589675050723</v>
      </c>
    </row>
    <row r="13" spans="2:17" ht="12.75" customHeight="1">
      <c r="B13" s="44" t="s">
        <v>227</v>
      </c>
      <c r="C13" s="51">
        <v>-238.6</v>
      </c>
      <c r="D13" s="51">
        <v>-102.8</v>
      </c>
      <c r="E13" s="51">
        <v>-333.6</v>
      </c>
      <c r="F13" s="51">
        <v>-51.2</v>
      </c>
      <c r="G13" s="51">
        <v>-69.3</v>
      </c>
      <c r="H13" s="51">
        <v>0.9</v>
      </c>
      <c r="I13" s="47">
        <v>-794.9</v>
      </c>
      <c r="J13" s="51"/>
      <c r="K13" s="112">
        <f t="shared" si="2"/>
        <v>0.02579535683576961</v>
      </c>
      <c r="L13" s="112">
        <f t="shared" si="2"/>
        <v>-0.0854092526690392</v>
      </c>
      <c r="M13" s="112">
        <f t="shared" si="2"/>
        <v>0.0033082706766918157</v>
      </c>
      <c r="N13" s="112">
        <f t="shared" si="2"/>
        <v>0.011857707509881354</v>
      </c>
      <c r="O13" s="112">
        <f t="shared" si="2"/>
        <v>0.3887775551102204</v>
      </c>
      <c r="P13" s="112">
        <f t="shared" si="2"/>
        <v>0.8</v>
      </c>
      <c r="Q13" s="115">
        <f t="shared" si="2"/>
        <v>0.022642480380805408</v>
      </c>
    </row>
    <row r="14" spans="2:35" ht="12.75" customHeight="1">
      <c r="B14" s="44" t="s">
        <v>228</v>
      </c>
      <c r="C14" s="51">
        <v>-209.3</v>
      </c>
      <c r="D14" s="51">
        <v>-1201.5</v>
      </c>
      <c r="E14" s="51">
        <v>-59.5</v>
      </c>
      <c r="F14" s="51">
        <v>-54.3</v>
      </c>
      <c r="G14" s="51">
        <v>-93</v>
      </c>
      <c r="H14" s="51">
        <v>1067</v>
      </c>
      <c r="I14" s="47">
        <v>-550.6</v>
      </c>
      <c r="J14" s="55"/>
      <c r="K14" s="112">
        <f t="shared" si="0"/>
        <v>0.115077250932339</v>
      </c>
      <c r="L14" s="112">
        <f t="shared" si="0"/>
        <v>-0.026652624756967058</v>
      </c>
      <c r="M14" s="112">
        <f t="shared" si="0"/>
        <v>-0.013266998341625147</v>
      </c>
      <c r="N14" s="112">
        <f t="shared" si="0"/>
        <v>0.12422360248447206</v>
      </c>
      <c r="O14" s="112">
        <f t="shared" si="0"/>
        <v>0.3098591549295775</v>
      </c>
      <c r="P14" s="112">
        <f aca="true" t="shared" si="3" ref="P14:P21">_xlfn.IFERROR(H14/H39-1,"")</f>
        <v>-0.04219030520646316</v>
      </c>
      <c r="Q14" s="115">
        <f t="shared" si="1"/>
        <v>0.12874128741287416</v>
      </c>
      <c r="R14" s="3"/>
      <c r="S14" s="3"/>
      <c r="T14" s="3"/>
      <c r="U14" s="3"/>
      <c r="V14" s="3"/>
      <c r="AI14" s="3"/>
    </row>
    <row r="15" spans="2:35" ht="12.75" customHeight="1">
      <c r="B15" s="44" t="s">
        <v>49</v>
      </c>
      <c r="C15" s="51">
        <v>-45</v>
      </c>
      <c r="D15" s="51">
        <v>-89.3</v>
      </c>
      <c r="E15" s="51">
        <v>-170.2</v>
      </c>
      <c r="F15" s="51">
        <v>0</v>
      </c>
      <c r="G15" s="51">
        <v>0</v>
      </c>
      <c r="H15" s="51">
        <v>0</v>
      </c>
      <c r="I15" s="47">
        <v>-304.5</v>
      </c>
      <c r="J15" s="55"/>
      <c r="K15" s="112">
        <f aca="true" t="shared" si="4" ref="K15:O18">_xlfn.IFERROR(C15/C40-1,"")</f>
        <v>-0.13793103448275867</v>
      </c>
      <c r="L15" s="112">
        <f t="shared" si="4"/>
        <v>0.09168704156479213</v>
      </c>
      <c r="M15" s="112">
        <f t="shared" si="4"/>
        <v>-0.13822784810126587</v>
      </c>
      <c r="N15" s="112">
        <f t="shared" si="4"/>
      </c>
      <c r="O15" s="112">
        <f t="shared" si="4"/>
      </c>
      <c r="P15" s="112">
        <f t="shared" si="3"/>
      </c>
      <c r="Q15" s="115">
        <f aca="true" t="shared" si="5" ref="Q15:Q21">_xlfn.IFERROR(I15/I40-1,"")</f>
        <v>-0.08144796380090502</v>
      </c>
      <c r="R15" s="3"/>
      <c r="S15" s="3"/>
      <c r="T15" s="3"/>
      <c r="U15" s="3"/>
      <c r="V15" s="3"/>
      <c r="AI15" s="3"/>
    </row>
    <row r="16" spans="2:35" ht="12.75" customHeight="1">
      <c r="B16" s="44" t="s">
        <v>54</v>
      </c>
      <c r="C16" s="51">
        <v>-444</v>
      </c>
      <c r="D16" s="52">
        <v>-364.3</v>
      </c>
      <c r="E16" s="51">
        <v>4.3</v>
      </c>
      <c r="F16" s="51">
        <v>-3.5</v>
      </c>
      <c r="G16" s="51">
        <v>10.2</v>
      </c>
      <c r="H16" s="51">
        <v>0</v>
      </c>
      <c r="I16" s="47">
        <v>-797.4</v>
      </c>
      <c r="J16" s="51"/>
      <c r="K16" s="112">
        <f t="shared" si="4"/>
        <v>0.41176470588235303</v>
      </c>
      <c r="L16" s="112">
        <f t="shared" si="4"/>
        <v>35.069306930693074</v>
      </c>
      <c r="M16" s="112">
        <f t="shared" si="4"/>
        <v>-2.4827586206896552</v>
      </c>
      <c r="N16" s="112">
        <f t="shared" si="4"/>
        <v>-0.6698113207547169</v>
      </c>
      <c r="O16" s="112">
        <f t="shared" si="4"/>
        <v>-1.4857142857142858</v>
      </c>
      <c r="P16" s="112">
        <f t="shared" si="3"/>
      </c>
      <c r="Q16" s="115">
        <f t="shared" si="5"/>
        <v>1.219933184855234</v>
      </c>
      <c r="AI16" s="3"/>
    </row>
    <row r="17" spans="2:35" ht="12.75" customHeight="1">
      <c r="B17" s="44" t="s">
        <v>230</v>
      </c>
      <c r="C17" s="51">
        <v>150</v>
      </c>
      <c r="D17" s="51">
        <v>17.7</v>
      </c>
      <c r="E17" s="51">
        <v>76.2</v>
      </c>
      <c r="F17" s="51">
        <v>1.3</v>
      </c>
      <c r="G17" s="51">
        <v>3</v>
      </c>
      <c r="H17" s="51">
        <v>137.5</v>
      </c>
      <c r="I17" s="47">
        <v>385.4</v>
      </c>
      <c r="J17" s="51"/>
      <c r="K17" s="112">
        <f t="shared" si="4"/>
        <v>0.06990014265335254</v>
      </c>
      <c r="L17" s="112">
        <f t="shared" si="4"/>
        <v>0.8829787234042552</v>
      </c>
      <c r="M17" s="112">
        <f t="shared" si="4"/>
        <v>0.21920000000000006</v>
      </c>
      <c r="N17" s="112">
        <f t="shared" si="4"/>
        <v>2.25</v>
      </c>
      <c r="O17" s="112">
        <f t="shared" si="4"/>
        <v>5</v>
      </c>
      <c r="P17" s="112">
        <f t="shared" si="3"/>
        <v>0.06341840680587763</v>
      </c>
      <c r="Q17" s="115">
        <f t="shared" si="5"/>
        <v>0.12591294186386204</v>
      </c>
      <c r="AI17" s="3"/>
    </row>
    <row r="18" spans="2:35" ht="12.75" customHeight="1">
      <c r="B18" s="44" t="s">
        <v>229</v>
      </c>
      <c r="C18" s="51">
        <v>13.2</v>
      </c>
      <c r="D18" s="51">
        <v>-84.3</v>
      </c>
      <c r="E18" s="51">
        <v>-44.4</v>
      </c>
      <c r="F18" s="51">
        <v>-75.6</v>
      </c>
      <c r="G18" s="51">
        <v>-32.7</v>
      </c>
      <c r="H18" s="51">
        <v>37.4</v>
      </c>
      <c r="I18" s="47">
        <v>-186.3</v>
      </c>
      <c r="J18" s="51"/>
      <c r="K18" s="112">
        <f t="shared" si="4"/>
        <v>-1.0781527531083481</v>
      </c>
      <c r="L18" s="112">
        <f t="shared" si="4"/>
        <v>-0.3460046547711405</v>
      </c>
      <c r="M18" s="112">
        <f t="shared" si="4"/>
        <v>-0.6963064295485636</v>
      </c>
      <c r="N18" s="112">
        <f t="shared" si="4"/>
        <v>-0.48466257668711654</v>
      </c>
      <c r="O18" s="112">
        <f t="shared" si="4"/>
        <v>1.4222222222222225</v>
      </c>
      <c r="P18" s="112">
        <f t="shared" si="3"/>
        <v>-4.065573770491803</v>
      </c>
      <c r="Q18" s="115">
        <f t="shared" si="5"/>
        <v>-0.6977121531721564</v>
      </c>
      <c r="W18" s="4"/>
      <c r="X18" s="4"/>
      <c r="Y18" s="4"/>
      <c r="Z18" s="4"/>
      <c r="AA18" s="20"/>
      <c r="AB18" s="4"/>
      <c r="AC18" s="4"/>
      <c r="AD18" s="4"/>
      <c r="AE18" s="4"/>
      <c r="AF18" s="21"/>
      <c r="AG18" s="3"/>
      <c r="AH18" s="3"/>
      <c r="AI18" s="3"/>
    </row>
    <row r="19" spans="2:35" ht="13.5" customHeight="1" thickBot="1">
      <c r="B19" s="83" t="s">
        <v>231</v>
      </c>
      <c r="C19" s="86">
        <v>-1127.4</v>
      </c>
      <c r="D19" s="86">
        <v>-9921.4</v>
      </c>
      <c r="E19" s="86">
        <v>-950.3</v>
      </c>
      <c r="F19" s="86">
        <v>-590.6</v>
      </c>
      <c r="G19" s="86">
        <v>-220.4</v>
      </c>
      <c r="H19" s="86">
        <v>2495.5</v>
      </c>
      <c r="I19" s="84">
        <v>-10314.9</v>
      </c>
      <c r="J19" s="51"/>
      <c r="K19" s="113">
        <f>_xlfn.IFERROR(C19/C44-1,"")</f>
        <v>-0.04796487079885148</v>
      </c>
      <c r="L19" s="113">
        <f aca="true" t="shared" si="6" ref="L19:M21">_xlfn.IFERROR(D19/D44-1,"")</f>
        <v>0.19503264195032632</v>
      </c>
      <c r="M19" s="113">
        <f t="shared" si="6"/>
        <v>-0.10247449943332076</v>
      </c>
      <c r="N19" s="113">
        <f aca="true" t="shared" si="7" ref="N19:O21">_xlfn.IFERROR(F19/F44-1,"")</f>
        <v>-0.10174904942965779</v>
      </c>
      <c r="O19" s="113">
        <f t="shared" si="7"/>
        <v>0.2637614678899083</v>
      </c>
      <c r="P19" s="113">
        <f t="shared" si="3"/>
        <v>0.0949497608705192</v>
      </c>
      <c r="Q19" s="116">
        <f t="shared" si="5"/>
        <v>0.13376713307466548</v>
      </c>
      <c r="R19" s="3"/>
      <c r="S19" s="3"/>
      <c r="T19" s="3"/>
      <c r="U19" s="3"/>
      <c r="V19" s="3"/>
      <c r="AH19" s="3"/>
      <c r="AI19" s="3"/>
    </row>
    <row r="20" spans="2:35" ht="13.5" customHeight="1" thickBot="1">
      <c r="B20" s="83" t="s">
        <v>268</v>
      </c>
      <c r="C20" s="86">
        <v>828</v>
      </c>
      <c r="D20" s="86">
        <v>-245</v>
      </c>
      <c r="E20" s="86">
        <v>529</v>
      </c>
      <c r="F20" s="86">
        <v>241</v>
      </c>
      <c r="G20" s="86">
        <v>1</v>
      </c>
      <c r="H20" s="86">
        <v>-31</v>
      </c>
      <c r="I20" s="84">
        <v>1323</v>
      </c>
      <c r="J20" s="51"/>
      <c r="K20" s="114">
        <f>_xlfn.IFERROR(C20/C45-1,"")</f>
        <v>0.26027397260273966</v>
      </c>
      <c r="L20" s="114">
        <f t="shared" si="6"/>
        <v>-1.7561728395061729</v>
      </c>
      <c r="M20" s="114">
        <f t="shared" si="6"/>
        <v>-0.10942760942760943</v>
      </c>
      <c r="N20" s="114">
        <f t="shared" si="7"/>
        <v>0.21105527638190957</v>
      </c>
      <c r="O20" s="114">
        <f t="shared" si="7"/>
        <v>-1.0128205128205128</v>
      </c>
      <c r="P20" s="114">
        <f t="shared" si="3"/>
        <v>-4.444444444444445</v>
      </c>
      <c r="Q20" s="117">
        <f t="shared" si="5"/>
        <v>-0.22404692082111433</v>
      </c>
      <c r="R20" s="3"/>
      <c r="S20" s="3"/>
      <c r="T20" s="3"/>
      <c r="U20" s="3"/>
      <c r="V20" s="3"/>
      <c r="AH20" s="3"/>
      <c r="AI20" s="3"/>
    </row>
    <row r="21" spans="2:35" ht="13.5" customHeight="1" thickBot="1">
      <c r="B21" s="83" t="s">
        <v>55</v>
      </c>
      <c r="C21" s="86">
        <v>575</v>
      </c>
      <c r="D21" s="86">
        <v>-296</v>
      </c>
      <c r="E21" s="86">
        <v>292</v>
      </c>
      <c r="F21" s="86">
        <v>131</v>
      </c>
      <c r="G21" s="86">
        <v>-20</v>
      </c>
      <c r="H21" s="86">
        <v>-32</v>
      </c>
      <c r="I21" s="84">
        <v>650</v>
      </c>
      <c r="J21" s="51"/>
      <c r="K21" s="114">
        <f>_xlfn.IFERROR(C21/C46-1,"")</f>
        <v>0.43034825870646776</v>
      </c>
      <c r="L21" s="114">
        <f t="shared" si="6"/>
        <v>-2.0962962962962965</v>
      </c>
      <c r="M21" s="114">
        <f t="shared" si="6"/>
        <v>-0.18207282913165268</v>
      </c>
      <c r="N21" s="114">
        <f t="shared" si="7"/>
        <v>0.33673469387755106</v>
      </c>
      <c r="O21" s="114">
        <f t="shared" si="7"/>
        <v>-0.7802197802197802</v>
      </c>
      <c r="P21" s="114">
        <f t="shared" si="3"/>
        <v>-3.909090909090909</v>
      </c>
      <c r="Q21" s="117">
        <f t="shared" si="5"/>
        <v>-0.379178605539637</v>
      </c>
      <c r="AH21" s="3"/>
      <c r="AI21" s="3"/>
    </row>
    <row r="22" spans="2:35" ht="12.75" customHeight="1">
      <c r="B22" s="44" t="s">
        <v>232</v>
      </c>
      <c r="C22" s="51">
        <v>5</v>
      </c>
      <c r="D22" s="52">
        <v>0</v>
      </c>
      <c r="E22" s="51">
        <v>0</v>
      </c>
      <c r="F22" s="51">
        <v>0</v>
      </c>
      <c r="G22" s="51">
        <v>2</v>
      </c>
      <c r="H22" s="51">
        <v>0</v>
      </c>
      <c r="I22" s="47">
        <v>7</v>
      </c>
      <c r="J22" s="51"/>
      <c r="K22" s="51">
        <v>0</v>
      </c>
      <c r="L22" s="51">
        <v>0</v>
      </c>
      <c r="M22" s="51">
        <v>0</v>
      </c>
      <c r="N22" s="51">
        <v>0</v>
      </c>
      <c r="O22" s="51">
        <v>0</v>
      </c>
      <c r="P22" s="51">
        <v>0</v>
      </c>
      <c r="Q22" s="47">
        <v>0</v>
      </c>
      <c r="AH22" s="3"/>
      <c r="AI22" s="3"/>
    </row>
    <row r="23" spans="2:35" ht="13.5" customHeight="1">
      <c r="B23" s="44" t="s">
        <v>233</v>
      </c>
      <c r="C23" s="51">
        <v>-317</v>
      </c>
      <c r="D23" s="51">
        <v>-19</v>
      </c>
      <c r="E23" s="51">
        <v>-348</v>
      </c>
      <c r="F23" s="51">
        <v>-134</v>
      </c>
      <c r="G23" s="51">
        <v>-18</v>
      </c>
      <c r="H23" s="51">
        <v>-10</v>
      </c>
      <c r="I23" s="47">
        <v>-846</v>
      </c>
      <c r="J23" s="51"/>
      <c r="K23" s="112">
        <f aca="true" t="shared" si="8" ref="K23:Q23">_xlfn.IFERROR(C23/C48-1,"")</f>
        <v>-0.17662337662337657</v>
      </c>
      <c r="L23" s="112">
        <f t="shared" si="8"/>
        <v>0.8999999999999999</v>
      </c>
      <c r="M23" s="112">
        <f t="shared" si="8"/>
        <v>0.08074534161490687</v>
      </c>
      <c r="N23" s="112">
        <f t="shared" si="8"/>
        <v>0.4408602150537635</v>
      </c>
      <c r="O23" s="112">
        <f t="shared" si="8"/>
        <v>-0.4375</v>
      </c>
      <c r="P23" s="112">
        <f t="shared" si="8"/>
        <v>1</v>
      </c>
      <c r="Q23" s="115">
        <f t="shared" si="8"/>
        <v>-0.0011806375442738881</v>
      </c>
      <c r="AH23" s="3"/>
      <c r="AI23" s="3"/>
    </row>
    <row r="24" spans="2:35" ht="12.75" customHeight="1">
      <c r="B24" s="44"/>
      <c r="C24" s="51"/>
      <c r="D24" s="51"/>
      <c r="E24" s="51"/>
      <c r="F24" s="51"/>
      <c r="G24" s="51"/>
      <c r="H24" s="51"/>
      <c r="I24" s="47"/>
      <c r="J24" s="51"/>
      <c r="K24" s="51"/>
      <c r="L24" s="51"/>
      <c r="M24" s="51"/>
      <c r="N24" s="51"/>
      <c r="O24" s="51"/>
      <c r="P24" s="51"/>
      <c r="Q24" s="47"/>
      <c r="AH24" s="3"/>
      <c r="AI24" s="3"/>
    </row>
    <row r="25" spans="2:35" ht="12.75" customHeight="1">
      <c r="B25" s="42" t="s">
        <v>234</v>
      </c>
      <c r="C25" s="51">
        <v>6998</v>
      </c>
      <c r="D25" s="51">
        <v>2961</v>
      </c>
      <c r="E25" s="51">
        <v>11114</v>
      </c>
      <c r="F25" s="51">
        <v>1785</v>
      </c>
      <c r="G25" s="51">
        <v>1836</v>
      </c>
      <c r="H25" s="51">
        <v>0</v>
      </c>
      <c r="I25" s="47">
        <v>24694</v>
      </c>
      <c r="J25" s="51"/>
      <c r="K25" s="112">
        <f>_xlfn.IFERROR(C25/C50-1,"")</f>
        <v>-0.09352331606217612</v>
      </c>
      <c r="L25" s="112">
        <f>_xlfn.IFERROR(D25/D50-1,"")</f>
        <v>0.017176228100309165</v>
      </c>
      <c r="M25" s="112">
        <f>_xlfn.IFERROR(E25/E50-1,"")</f>
        <v>0.02470957034851562</v>
      </c>
      <c r="N25" s="112">
        <f>_xlfn.IFERROR(F25/F50-1,"")</f>
        <v>-0.045454545454545414</v>
      </c>
      <c r="O25" s="112">
        <f>_xlfn.IFERROR(G25/G50-1,"")</f>
        <v>-0.04573804573804574</v>
      </c>
      <c r="P25" s="169" t="s">
        <v>29</v>
      </c>
      <c r="Q25" s="115">
        <f>_xlfn.IFERROR(I25/I50-1,"")</f>
        <v>-0.022832495746112125</v>
      </c>
      <c r="AH25" s="3"/>
      <c r="AI25" s="3"/>
    </row>
    <row r="26" spans="2:35" ht="12.75" customHeight="1">
      <c r="B26" s="42"/>
      <c r="C26" s="51"/>
      <c r="D26" s="51"/>
      <c r="E26" s="51"/>
      <c r="F26" s="51"/>
      <c r="G26" s="51"/>
      <c r="H26" s="51"/>
      <c r="I26" s="47"/>
      <c r="J26" s="51"/>
      <c r="K26" s="51"/>
      <c r="L26" s="51"/>
      <c r="M26" s="51"/>
      <c r="N26" s="51"/>
      <c r="O26" s="51"/>
      <c r="P26" s="51"/>
      <c r="Q26" s="47"/>
      <c r="AH26" s="3"/>
      <c r="AI26" s="3"/>
    </row>
    <row r="27" spans="2:35" ht="12.75" customHeight="1">
      <c r="B27" s="42"/>
      <c r="C27" s="51"/>
      <c r="D27" s="51"/>
      <c r="E27" s="51"/>
      <c r="F27" s="51"/>
      <c r="G27" s="51"/>
      <c r="H27" s="51"/>
      <c r="I27" s="47"/>
      <c r="J27" s="51"/>
      <c r="K27" s="51"/>
      <c r="L27" s="51"/>
      <c r="M27" s="51"/>
      <c r="N27" s="51"/>
      <c r="O27" s="51"/>
      <c r="P27" s="51"/>
      <c r="Q27" s="47"/>
      <c r="AH27" s="3"/>
      <c r="AI27" s="3"/>
    </row>
    <row r="28" spans="2:35" s="2" customFormat="1" ht="12.75" customHeight="1">
      <c r="B28" s="1"/>
      <c r="D28" s="1"/>
      <c r="E28" s="1"/>
      <c r="G28" s="1"/>
      <c r="H28" s="1"/>
      <c r="I28" s="41"/>
      <c r="J28" s="1"/>
      <c r="K28" s="1"/>
      <c r="L28" s="1"/>
      <c r="M28" s="1"/>
      <c r="N28" s="1"/>
      <c r="O28" s="1"/>
      <c r="P28" s="1"/>
      <c r="Q28" s="47"/>
      <c r="R28" s="1"/>
      <c r="S28" s="1"/>
      <c r="T28" s="1"/>
      <c r="U28" s="1"/>
      <c r="V28" s="1"/>
      <c r="W28" s="1"/>
      <c r="X28" s="1"/>
      <c r="Y28" s="1"/>
      <c r="Z28" s="1"/>
      <c r="AA28" s="1"/>
      <c r="AB28" s="1"/>
      <c r="AC28" s="1"/>
      <c r="AD28" s="1"/>
      <c r="AE28" s="1"/>
      <c r="AF28" s="1"/>
      <c r="AG28" s="1"/>
      <c r="AH28" s="1"/>
      <c r="AI28" s="1"/>
    </row>
    <row r="29" spans="2:20" ht="75.75" customHeight="1">
      <c r="B29" s="79" t="s">
        <v>286</v>
      </c>
      <c r="C29" s="81" t="s">
        <v>251</v>
      </c>
      <c r="D29" s="81" t="s">
        <v>252</v>
      </c>
      <c r="E29" s="81" t="s">
        <v>253</v>
      </c>
      <c r="F29" s="81" t="s">
        <v>254</v>
      </c>
      <c r="G29" s="82" t="s">
        <v>255</v>
      </c>
      <c r="H29" s="82" t="s">
        <v>256</v>
      </c>
      <c r="I29" s="80" t="s">
        <v>257</v>
      </c>
      <c r="J29" s="81" t="s">
        <v>99</v>
      </c>
      <c r="K29" s="81" t="s">
        <v>240</v>
      </c>
      <c r="L29" s="81" t="s">
        <v>242</v>
      </c>
      <c r="M29" s="81" t="s">
        <v>219</v>
      </c>
      <c r="N29" s="81" t="s">
        <v>205</v>
      </c>
      <c r="O29" s="82" t="s">
        <v>220</v>
      </c>
      <c r="P29" s="82" t="s">
        <v>221</v>
      </c>
      <c r="Q29" s="80" t="s">
        <v>160</v>
      </c>
      <c r="R29" s="9"/>
      <c r="S29" s="9"/>
      <c r="T29" s="9"/>
    </row>
    <row r="30" spans="2:20" ht="12.75" customHeight="1">
      <c r="B30" s="131"/>
      <c r="C30" s="133" t="s">
        <v>61</v>
      </c>
      <c r="D30" s="133" t="s">
        <v>61</v>
      </c>
      <c r="E30" s="133" t="s">
        <v>61</v>
      </c>
      <c r="F30" s="133" t="s">
        <v>61</v>
      </c>
      <c r="G30" s="133" t="s">
        <v>61</v>
      </c>
      <c r="H30" s="133" t="s">
        <v>61</v>
      </c>
      <c r="I30" s="132" t="s">
        <v>61</v>
      </c>
      <c r="J30" s="50"/>
      <c r="K30" s="133" t="s">
        <v>61</v>
      </c>
      <c r="L30" s="133" t="s">
        <v>61</v>
      </c>
      <c r="M30" s="133" t="s">
        <v>61</v>
      </c>
      <c r="N30" s="133" t="s">
        <v>61</v>
      </c>
      <c r="O30" s="133" t="s">
        <v>61</v>
      </c>
      <c r="P30" s="133" t="s">
        <v>61</v>
      </c>
      <c r="Q30" s="132" t="s">
        <v>61</v>
      </c>
      <c r="R30" s="4"/>
      <c r="S30" s="4"/>
      <c r="T30" s="4"/>
    </row>
    <row r="31" spans="2:20" ht="12.75" customHeight="1" thickBot="1">
      <c r="B31" s="138" t="s">
        <v>62</v>
      </c>
      <c r="C31" s="138" t="s">
        <v>62</v>
      </c>
      <c r="D31" s="138" t="s">
        <v>62</v>
      </c>
      <c r="E31" s="138" t="s">
        <v>62</v>
      </c>
      <c r="F31" s="138" t="s">
        <v>62</v>
      </c>
      <c r="G31" s="138" t="s">
        <v>62</v>
      </c>
      <c r="H31" s="138" t="s">
        <v>62</v>
      </c>
      <c r="I31" s="134" t="s">
        <v>62</v>
      </c>
      <c r="J31" s="50"/>
      <c r="K31" s="137"/>
      <c r="L31" s="137"/>
      <c r="M31" s="137"/>
      <c r="N31" s="137"/>
      <c r="O31" s="137"/>
      <c r="P31" s="137"/>
      <c r="Q31" s="136"/>
      <c r="R31" s="10">
        <f>_xlfn.IFERROR(G31/G54-1,"")</f>
      </c>
      <c r="S31" s="10">
        <f>_xlfn.IFERROR(H31/H54-1,"")</f>
      </c>
      <c r="T31" s="10">
        <f>_xlfn.IFERROR(K31/K54-1,"")</f>
      </c>
    </row>
    <row r="32" spans="2:17" ht="13.5" customHeight="1">
      <c r="B32" s="87" t="s">
        <v>222</v>
      </c>
      <c r="C32" s="51"/>
      <c r="D32" s="51"/>
      <c r="E32" s="51"/>
      <c r="F32" s="51"/>
      <c r="G32" s="51"/>
      <c r="H32" s="51"/>
      <c r="I32" s="47"/>
      <c r="K32" s="1">
        <f aca="true" t="shared" si="9" ref="K32:Q32">_xlfn.IFERROR(B32/B53-1,"")</f>
      </c>
      <c r="L32" s="1">
        <f t="shared" si="9"/>
      </c>
      <c r="M32" s="1">
        <f t="shared" si="9"/>
      </c>
      <c r="N32" s="1">
        <f t="shared" si="9"/>
      </c>
      <c r="O32" s="1">
        <f t="shared" si="9"/>
      </c>
      <c r="P32" s="1">
        <f t="shared" si="9"/>
      </c>
      <c r="Q32" s="47">
        <f t="shared" si="9"/>
      </c>
    </row>
    <row r="33" spans="2:17" ht="12.75" customHeight="1">
      <c r="B33" s="44" t="s">
        <v>223</v>
      </c>
      <c r="C33" s="51">
        <v>795</v>
      </c>
      <c r="D33" s="51">
        <v>8362</v>
      </c>
      <c r="E33" s="51">
        <v>401</v>
      </c>
      <c r="F33" s="51">
        <v>559</v>
      </c>
      <c r="G33" s="51">
        <v>29</v>
      </c>
      <c r="H33" s="51">
        <v>0</v>
      </c>
      <c r="I33" s="47">
        <v>10146</v>
      </c>
      <c r="K33" s="118">
        <f aca="true" t="shared" si="10" ref="K33:Q35">C8-C33</f>
        <v>29</v>
      </c>
      <c r="L33" s="118">
        <f t="shared" si="10"/>
        <v>981</v>
      </c>
      <c r="M33" s="118">
        <f t="shared" si="10"/>
        <v>-168</v>
      </c>
      <c r="N33" s="118">
        <f t="shared" si="10"/>
        <v>-44</v>
      </c>
      <c r="O33" s="118">
        <f t="shared" si="10"/>
        <v>21</v>
      </c>
      <c r="P33" s="118">
        <f t="shared" si="10"/>
        <v>0</v>
      </c>
      <c r="Q33" s="47">
        <f t="shared" si="10"/>
        <v>819</v>
      </c>
    </row>
    <row r="34" spans="2:17" ht="12.75" customHeight="1">
      <c r="B34" s="44" t="s">
        <v>250</v>
      </c>
      <c r="C34" s="51">
        <v>792</v>
      </c>
      <c r="D34" s="51">
        <v>211</v>
      </c>
      <c r="E34" s="51">
        <v>1015</v>
      </c>
      <c r="F34" s="51">
        <v>197</v>
      </c>
      <c r="G34" s="51">
        <v>54</v>
      </c>
      <c r="H34" s="51">
        <v>-2269</v>
      </c>
      <c r="I34" s="47">
        <v>0</v>
      </c>
      <c r="K34" s="118">
        <f t="shared" si="10"/>
        <v>86</v>
      </c>
      <c r="L34" s="118">
        <f t="shared" si="10"/>
        <v>71</v>
      </c>
      <c r="M34" s="118">
        <f t="shared" si="10"/>
        <v>-6</v>
      </c>
      <c r="N34" s="118">
        <f t="shared" si="10"/>
        <v>10</v>
      </c>
      <c r="O34" s="118">
        <f t="shared" si="10"/>
        <v>97</v>
      </c>
      <c r="P34" s="118">
        <f t="shared" si="10"/>
        <v>-258</v>
      </c>
      <c r="Q34" s="47">
        <f t="shared" si="10"/>
        <v>0</v>
      </c>
    </row>
    <row r="35" spans="2:17" ht="13.5" customHeight="1" thickBot="1">
      <c r="B35" s="83" t="s">
        <v>225</v>
      </c>
      <c r="C35" s="86">
        <v>1587</v>
      </c>
      <c r="D35" s="86">
        <v>8573</v>
      </c>
      <c r="E35" s="86">
        <v>1416</v>
      </c>
      <c r="F35" s="86">
        <v>756</v>
      </c>
      <c r="G35" s="86">
        <v>83</v>
      </c>
      <c r="H35" s="86">
        <v>-2269</v>
      </c>
      <c r="I35" s="84">
        <v>10146</v>
      </c>
      <c r="K35" s="119">
        <f t="shared" si="10"/>
        <v>115</v>
      </c>
      <c r="L35" s="119">
        <f t="shared" si="10"/>
        <v>1052</v>
      </c>
      <c r="M35" s="119">
        <f t="shared" si="10"/>
        <v>-174</v>
      </c>
      <c r="N35" s="119">
        <f t="shared" si="10"/>
        <v>-34</v>
      </c>
      <c r="O35" s="119">
        <f t="shared" si="10"/>
        <v>118</v>
      </c>
      <c r="P35" s="119">
        <f t="shared" si="10"/>
        <v>-258</v>
      </c>
      <c r="Q35" s="84">
        <f t="shared" si="10"/>
        <v>819</v>
      </c>
    </row>
    <row r="36" spans="2:17" ht="12.75" customHeight="1">
      <c r="B36" s="44" t="s">
        <v>267</v>
      </c>
      <c r="C36" s="51">
        <v>-255</v>
      </c>
      <c r="D36" s="51">
        <v>-54</v>
      </c>
      <c r="E36" s="51">
        <v>-237</v>
      </c>
      <c r="F36" s="51">
        <v>-101</v>
      </c>
      <c r="G36" s="51">
        <v>-13</v>
      </c>
      <c r="H36" s="52">
        <v>2</v>
      </c>
      <c r="I36" s="47">
        <v>-658</v>
      </c>
      <c r="K36" s="118">
        <f aca="true" t="shared" si="11" ref="K36:O37">C11-C36</f>
        <v>2</v>
      </c>
      <c r="L36" s="118">
        <f t="shared" si="11"/>
        <v>3</v>
      </c>
      <c r="M36" s="118">
        <f t="shared" si="11"/>
        <v>0</v>
      </c>
      <c r="N36" s="118">
        <f t="shared" si="11"/>
        <v>-9</v>
      </c>
      <c r="O36" s="118">
        <f t="shared" si="11"/>
        <v>-8</v>
      </c>
      <c r="P36" s="168" t="s">
        <v>29</v>
      </c>
      <c r="Q36" s="47">
        <f aca="true" t="shared" si="12" ref="Q36:Q43">I11-I36</f>
        <v>-15</v>
      </c>
    </row>
    <row r="37" spans="2:17" ht="12.75" customHeight="1">
      <c r="B37" s="44" t="s">
        <v>226</v>
      </c>
      <c r="C37" s="51">
        <v>-113.4</v>
      </c>
      <c r="D37" s="51">
        <v>-6690.5</v>
      </c>
      <c r="E37" s="51">
        <v>-144.8</v>
      </c>
      <c r="F37" s="51">
        <v>-300.9</v>
      </c>
      <c r="G37" s="51">
        <v>-7.2</v>
      </c>
      <c r="H37" s="51">
        <v>1046.6</v>
      </c>
      <c r="I37" s="47">
        <v>-6210.2</v>
      </c>
      <c r="K37" s="118">
        <f t="shared" si="11"/>
        <v>12.900000000000006</v>
      </c>
      <c r="L37" s="118">
        <f t="shared" si="11"/>
        <v>-1355.1999999999998</v>
      </c>
      <c r="M37" s="118">
        <f t="shared" si="11"/>
        <v>-40.89999999999998</v>
      </c>
      <c r="N37" s="118">
        <f t="shared" si="11"/>
        <v>3.5</v>
      </c>
      <c r="O37" s="118">
        <f t="shared" si="11"/>
        <v>-10.8</v>
      </c>
      <c r="P37" s="118">
        <f aca="true" t="shared" si="13" ref="P37:P43">H12-H37</f>
        <v>206.5</v>
      </c>
      <c r="Q37" s="47">
        <f t="shared" si="12"/>
        <v>-1183.6000000000004</v>
      </c>
    </row>
    <row r="38" spans="2:17" ht="12.75" customHeight="1">
      <c r="B38" s="44" t="s">
        <v>227</v>
      </c>
      <c r="C38" s="51">
        <v>-232.6</v>
      </c>
      <c r="D38" s="51">
        <v>-112.4</v>
      </c>
      <c r="E38" s="51">
        <v>-332.5</v>
      </c>
      <c r="F38" s="51">
        <v>-50.6</v>
      </c>
      <c r="G38" s="51">
        <v>-49.9</v>
      </c>
      <c r="H38" s="51">
        <v>0.5</v>
      </c>
      <c r="I38" s="47">
        <v>-777.3</v>
      </c>
      <c r="K38" s="118">
        <f aca="true" t="shared" si="14" ref="K38:K43">C13-C38</f>
        <v>-6</v>
      </c>
      <c r="L38" s="118">
        <f aca="true" t="shared" si="15" ref="L38:L43">D13-D38</f>
        <v>9.600000000000009</v>
      </c>
      <c r="M38" s="118">
        <f aca="true" t="shared" si="16" ref="M38:M43">E13-E38</f>
        <v>-1.1000000000000227</v>
      </c>
      <c r="N38" s="118">
        <f aca="true" t="shared" si="17" ref="N38:N43">F13-F38</f>
        <v>-0.6000000000000014</v>
      </c>
      <c r="O38" s="118">
        <f aca="true" t="shared" si="18" ref="O38:O43">G13-G38</f>
        <v>-19.4</v>
      </c>
      <c r="P38" s="118">
        <f t="shared" si="13"/>
        <v>0.4</v>
      </c>
      <c r="Q38" s="47">
        <f t="shared" si="12"/>
        <v>-17.600000000000023</v>
      </c>
    </row>
    <row r="39" spans="2:17" ht="12.75" customHeight="1">
      <c r="B39" s="44" t="s">
        <v>228</v>
      </c>
      <c r="C39" s="51">
        <v>-187.7</v>
      </c>
      <c r="D39" s="51">
        <v>-1234.4</v>
      </c>
      <c r="E39" s="51">
        <v>-60.3</v>
      </c>
      <c r="F39" s="51">
        <v>-48.3</v>
      </c>
      <c r="G39" s="51">
        <v>-71</v>
      </c>
      <c r="H39" s="51">
        <v>1114</v>
      </c>
      <c r="I39" s="47">
        <v>-487.8</v>
      </c>
      <c r="K39" s="118">
        <f t="shared" si="14"/>
        <v>-21.600000000000023</v>
      </c>
      <c r="L39" s="118">
        <f t="shared" si="15"/>
        <v>32.90000000000009</v>
      </c>
      <c r="M39" s="118">
        <f t="shared" si="16"/>
        <v>0.7999999999999972</v>
      </c>
      <c r="N39" s="118">
        <f t="shared" si="17"/>
        <v>-6</v>
      </c>
      <c r="O39" s="118">
        <f t="shared" si="18"/>
        <v>-22</v>
      </c>
      <c r="P39" s="118">
        <f t="shared" si="13"/>
        <v>-47</v>
      </c>
      <c r="Q39" s="47">
        <f t="shared" si="12"/>
        <v>-62.80000000000001</v>
      </c>
    </row>
    <row r="40" spans="2:17" ht="12.75" customHeight="1">
      <c r="B40" s="44" t="s">
        <v>49</v>
      </c>
      <c r="C40" s="51">
        <v>-52.2</v>
      </c>
      <c r="D40" s="51">
        <v>-81.8</v>
      </c>
      <c r="E40" s="51">
        <v>-197.5</v>
      </c>
      <c r="F40" s="51">
        <v>0</v>
      </c>
      <c r="G40" s="51">
        <v>0</v>
      </c>
      <c r="H40" s="51">
        <v>0</v>
      </c>
      <c r="I40" s="47">
        <v>-331.5</v>
      </c>
      <c r="K40" s="118">
        <f t="shared" si="14"/>
        <v>7.200000000000003</v>
      </c>
      <c r="L40" s="118">
        <f t="shared" si="15"/>
        <v>-7.5</v>
      </c>
      <c r="M40" s="118">
        <f t="shared" si="16"/>
        <v>27.30000000000001</v>
      </c>
      <c r="N40" s="118">
        <f t="shared" si="17"/>
        <v>0</v>
      </c>
      <c r="O40" s="118">
        <f t="shared" si="18"/>
        <v>0</v>
      </c>
      <c r="P40" s="118">
        <f t="shared" si="13"/>
        <v>0</v>
      </c>
      <c r="Q40" s="47">
        <f t="shared" si="12"/>
        <v>27</v>
      </c>
    </row>
    <row r="41" spans="2:17" ht="12.75" customHeight="1">
      <c r="B41" s="44" t="s">
        <v>54</v>
      </c>
      <c r="C41" s="51">
        <v>-314.5</v>
      </c>
      <c r="D41" s="52">
        <v>-10.1</v>
      </c>
      <c r="E41" s="51">
        <v>-2.9</v>
      </c>
      <c r="F41" s="51">
        <v>-10.6</v>
      </c>
      <c r="G41" s="51">
        <v>-21</v>
      </c>
      <c r="H41" s="51">
        <v>0</v>
      </c>
      <c r="I41" s="47">
        <v>-359.2</v>
      </c>
      <c r="K41" s="118">
        <f t="shared" si="14"/>
        <v>-129.5</v>
      </c>
      <c r="L41" s="118">
        <f t="shared" si="15"/>
        <v>-354.2</v>
      </c>
      <c r="M41" s="118">
        <f t="shared" si="16"/>
        <v>7.199999999999999</v>
      </c>
      <c r="N41" s="118">
        <f t="shared" si="17"/>
        <v>7.1</v>
      </c>
      <c r="O41" s="118">
        <f t="shared" si="18"/>
        <v>31.2</v>
      </c>
      <c r="P41" s="118">
        <f t="shared" si="13"/>
        <v>0</v>
      </c>
      <c r="Q41" s="47">
        <f t="shared" si="12"/>
        <v>-438.2</v>
      </c>
    </row>
    <row r="42" spans="2:17" ht="12.75" customHeight="1">
      <c r="B42" s="44" t="s">
        <v>230</v>
      </c>
      <c r="C42" s="51">
        <v>140.2</v>
      </c>
      <c r="D42" s="51">
        <v>9.4</v>
      </c>
      <c r="E42" s="51">
        <v>62.5</v>
      </c>
      <c r="F42" s="51">
        <v>0.4</v>
      </c>
      <c r="G42" s="51">
        <v>0.5</v>
      </c>
      <c r="H42" s="51">
        <v>129.3</v>
      </c>
      <c r="I42" s="47">
        <v>342.3</v>
      </c>
      <c r="K42" s="118">
        <f t="shared" si="14"/>
        <v>9.800000000000011</v>
      </c>
      <c r="L42" s="118">
        <f t="shared" si="15"/>
        <v>8.299999999999999</v>
      </c>
      <c r="M42" s="118">
        <f t="shared" si="16"/>
        <v>13.700000000000003</v>
      </c>
      <c r="N42" s="118">
        <f t="shared" si="17"/>
        <v>0.9</v>
      </c>
      <c r="O42" s="118">
        <f t="shared" si="18"/>
        <v>2.5</v>
      </c>
      <c r="P42" s="118">
        <f t="shared" si="13"/>
        <v>8.199999999999989</v>
      </c>
      <c r="Q42" s="47">
        <f t="shared" si="12"/>
        <v>43.099999999999966</v>
      </c>
    </row>
    <row r="43" spans="2:17" ht="12.75" customHeight="1">
      <c r="B43" s="44" t="s">
        <v>229</v>
      </c>
      <c r="C43" s="51">
        <v>-168.9</v>
      </c>
      <c r="D43" s="51">
        <v>-128.9</v>
      </c>
      <c r="E43" s="51">
        <v>-146.2</v>
      </c>
      <c r="F43" s="51">
        <v>-146.7</v>
      </c>
      <c r="G43" s="51">
        <v>-13.5</v>
      </c>
      <c r="H43" s="51">
        <v>-12.2</v>
      </c>
      <c r="I43" s="47">
        <v>-616.3</v>
      </c>
      <c r="K43" s="118">
        <f t="shared" si="14"/>
        <v>182.1</v>
      </c>
      <c r="L43" s="118">
        <f t="shared" si="15"/>
        <v>44.60000000000001</v>
      </c>
      <c r="M43" s="118">
        <f t="shared" si="16"/>
        <v>101.79999999999998</v>
      </c>
      <c r="N43" s="118">
        <f t="shared" si="17"/>
        <v>71.1</v>
      </c>
      <c r="O43" s="118">
        <f t="shared" si="18"/>
        <v>-19.200000000000003</v>
      </c>
      <c r="P43" s="118">
        <f t="shared" si="13"/>
        <v>49.599999999999994</v>
      </c>
      <c r="Q43" s="47">
        <f t="shared" si="12"/>
        <v>429.99999999999994</v>
      </c>
    </row>
    <row r="44" spans="2:17" ht="13.5" customHeight="1" thickBot="1">
      <c r="B44" s="83" t="s">
        <v>231</v>
      </c>
      <c r="C44" s="86">
        <v>-1184.2</v>
      </c>
      <c r="D44" s="86">
        <v>-8302.2</v>
      </c>
      <c r="E44" s="86">
        <v>-1058.8</v>
      </c>
      <c r="F44" s="86">
        <v>-657.5</v>
      </c>
      <c r="G44" s="86">
        <v>-174.4</v>
      </c>
      <c r="H44" s="86">
        <v>2279.1</v>
      </c>
      <c r="I44" s="84">
        <v>-9097.9</v>
      </c>
      <c r="K44" s="119">
        <f aca="true" t="shared" si="19" ref="K44:L46">C19-C44</f>
        <v>56.799999999999955</v>
      </c>
      <c r="L44" s="119">
        <f t="shared" si="19"/>
        <v>-1619.199999999999</v>
      </c>
      <c r="M44" s="119">
        <f aca="true" t="shared" si="20" ref="M44:Q48">E19-E44</f>
        <v>108.5</v>
      </c>
      <c r="N44" s="119">
        <f t="shared" si="20"/>
        <v>66.89999999999998</v>
      </c>
      <c r="O44" s="119">
        <f t="shared" si="20"/>
        <v>-46</v>
      </c>
      <c r="P44" s="119">
        <f t="shared" si="20"/>
        <v>216.4000000000001</v>
      </c>
      <c r="Q44" s="84">
        <f t="shared" si="20"/>
        <v>-1217</v>
      </c>
    </row>
    <row r="45" spans="2:17" ht="12.75" customHeight="1" thickBot="1">
      <c r="B45" s="83" t="s">
        <v>268</v>
      </c>
      <c r="C45" s="86">
        <v>657</v>
      </c>
      <c r="D45" s="86">
        <v>324</v>
      </c>
      <c r="E45" s="86">
        <v>594</v>
      </c>
      <c r="F45" s="86">
        <v>199</v>
      </c>
      <c r="G45" s="86">
        <v>-78</v>
      </c>
      <c r="H45" s="86">
        <v>9</v>
      </c>
      <c r="I45" s="111">
        <v>1705</v>
      </c>
      <c r="K45" s="120">
        <f t="shared" si="19"/>
        <v>171</v>
      </c>
      <c r="L45" s="120">
        <f t="shared" si="19"/>
        <v>-569</v>
      </c>
      <c r="M45" s="120">
        <f t="shared" si="20"/>
        <v>-65</v>
      </c>
      <c r="N45" s="120">
        <f t="shared" si="20"/>
        <v>42</v>
      </c>
      <c r="O45" s="120">
        <f t="shared" si="20"/>
        <v>79</v>
      </c>
      <c r="P45" s="120">
        <f t="shared" si="20"/>
        <v>-40</v>
      </c>
      <c r="Q45" s="111">
        <f t="shared" si="20"/>
        <v>-382</v>
      </c>
    </row>
    <row r="46" spans="2:17" ht="13.5" customHeight="1" thickBot="1">
      <c r="B46" s="83" t="s">
        <v>55</v>
      </c>
      <c r="C46" s="86">
        <v>402</v>
      </c>
      <c r="D46" s="86">
        <v>270</v>
      </c>
      <c r="E46" s="86">
        <v>357</v>
      </c>
      <c r="F46" s="86">
        <v>98</v>
      </c>
      <c r="G46" s="86">
        <v>-91</v>
      </c>
      <c r="H46" s="86">
        <v>11</v>
      </c>
      <c r="I46" s="111">
        <v>1047</v>
      </c>
      <c r="K46" s="120">
        <f t="shared" si="19"/>
        <v>173</v>
      </c>
      <c r="L46" s="120">
        <f t="shared" si="19"/>
        <v>-566</v>
      </c>
      <c r="M46" s="120">
        <f t="shared" si="20"/>
        <v>-65</v>
      </c>
      <c r="N46" s="120">
        <f t="shared" si="20"/>
        <v>33</v>
      </c>
      <c r="O46" s="120">
        <f t="shared" si="20"/>
        <v>71</v>
      </c>
      <c r="P46" s="120">
        <f t="shared" si="20"/>
        <v>-43</v>
      </c>
      <c r="Q46" s="111">
        <f t="shared" si="20"/>
        <v>-397</v>
      </c>
    </row>
    <row r="47" spans="2:17" ht="12.75" customHeight="1">
      <c r="B47" s="44" t="s">
        <v>232</v>
      </c>
      <c r="C47" s="51">
        <v>7</v>
      </c>
      <c r="D47" s="52">
        <v>0</v>
      </c>
      <c r="E47" s="51">
        <v>0</v>
      </c>
      <c r="F47" s="51">
        <v>-21</v>
      </c>
      <c r="G47" s="51">
        <v>0</v>
      </c>
      <c r="H47" s="51">
        <v>0</v>
      </c>
      <c r="I47" s="47">
        <v>-14</v>
      </c>
      <c r="K47" s="118">
        <f>C22-C47</f>
        <v>-2</v>
      </c>
      <c r="L47" s="168" t="s">
        <v>29</v>
      </c>
      <c r="M47" s="118">
        <f t="shared" si="20"/>
        <v>0</v>
      </c>
      <c r="N47" s="118">
        <f t="shared" si="20"/>
        <v>21</v>
      </c>
      <c r="O47" s="118">
        <f t="shared" si="20"/>
        <v>2</v>
      </c>
      <c r="P47" s="118">
        <f t="shared" si="20"/>
        <v>0</v>
      </c>
      <c r="Q47" s="47">
        <f t="shared" si="20"/>
        <v>21</v>
      </c>
    </row>
    <row r="48" spans="2:17" ht="12.75" customHeight="1">
      <c r="B48" s="44" t="s">
        <v>233</v>
      </c>
      <c r="C48" s="51">
        <v>-385</v>
      </c>
      <c r="D48" s="51">
        <v>-10</v>
      </c>
      <c r="E48" s="51">
        <v>-322</v>
      </c>
      <c r="F48" s="51">
        <v>-93</v>
      </c>
      <c r="G48" s="51">
        <v>-32</v>
      </c>
      <c r="H48" s="51">
        <v>-5</v>
      </c>
      <c r="I48" s="47">
        <v>-847</v>
      </c>
      <c r="K48" s="118">
        <f>C23-C48</f>
        <v>68</v>
      </c>
      <c r="L48" s="118">
        <f>D23-D48</f>
        <v>-9</v>
      </c>
      <c r="M48" s="118">
        <f t="shared" si="20"/>
        <v>-26</v>
      </c>
      <c r="N48" s="118">
        <f t="shared" si="20"/>
        <v>-41</v>
      </c>
      <c r="O48" s="118">
        <f t="shared" si="20"/>
        <v>14</v>
      </c>
      <c r="P48" s="118">
        <f t="shared" si="20"/>
        <v>-5</v>
      </c>
      <c r="Q48" s="47">
        <f t="shared" si="20"/>
        <v>1</v>
      </c>
    </row>
    <row r="49" spans="2:17" ht="12.75" customHeight="1">
      <c r="B49" s="44"/>
      <c r="C49" s="51"/>
      <c r="D49" s="51"/>
      <c r="E49" s="51"/>
      <c r="F49" s="51"/>
      <c r="G49" s="51"/>
      <c r="H49" s="51"/>
      <c r="I49" s="47"/>
      <c r="Q49" s="47"/>
    </row>
    <row r="50" spans="2:17" ht="13.5" customHeight="1">
      <c r="B50" s="42" t="s">
        <v>234</v>
      </c>
      <c r="C50" s="51">
        <v>7720</v>
      </c>
      <c r="D50" s="51">
        <v>2911</v>
      </c>
      <c r="E50" s="51">
        <v>10846</v>
      </c>
      <c r="F50" s="51">
        <v>1870</v>
      </c>
      <c r="G50" s="51">
        <v>1924</v>
      </c>
      <c r="H50" s="51">
        <v>0</v>
      </c>
      <c r="I50" s="47">
        <v>25271</v>
      </c>
      <c r="K50" s="118">
        <f aca="true" t="shared" si="21" ref="K50:Q50">C25-C50</f>
        <v>-722</v>
      </c>
      <c r="L50" s="118">
        <f t="shared" si="21"/>
        <v>50</v>
      </c>
      <c r="M50" s="118">
        <f t="shared" si="21"/>
        <v>268</v>
      </c>
      <c r="N50" s="118">
        <f t="shared" si="21"/>
        <v>-85</v>
      </c>
      <c r="O50" s="118">
        <f t="shared" si="21"/>
        <v>-88</v>
      </c>
      <c r="P50" s="118">
        <f t="shared" si="21"/>
        <v>0</v>
      </c>
      <c r="Q50" s="47">
        <f t="shared" si="21"/>
        <v>-577</v>
      </c>
    </row>
    <row r="51" spans="2:16" ht="12.75" customHeight="1">
      <c r="B51" s="42"/>
      <c r="C51" s="51"/>
      <c r="D51" s="51"/>
      <c r="E51" s="51"/>
      <c r="F51" s="51"/>
      <c r="G51" s="51"/>
      <c r="H51" s="51"/>
      <c r="I51" s="51"/>
      <c r="K51" s="1">
        <f aca="true" t="shared" si="22" ref="K51:P51">_xlfn.IFERROR(B51/B72-1,"")</f>
      </c>
      <c r="L51" s="1">
        <f t="shared" si="22"/>
      </c>
      <c r="M51" s="1">
        <f t="shared" si="22"/>
      </c>
      <c r="N51" s="1">
        <f t="shared" si="22"/>
      </c>
      <c r="O51" s="1">
        <f t="shared" si="22"/>
      </c>
      <c r="P51" s="1">
        <f t="shared" si="22"/>
      </c>
    </row>
    <row r="52" spans="2:9" ht="15.75" customHeight="1">
      <c r="B52" s="1" t="s">
        <v>235</v>
      </c>
      <c r="C52" s="51"/>
      <c r="D52" s="51"/>
      <c r="E52" s="51"/>
      <c r="F52" s="51"/>
      <c r="G52" s="51"/>
      <c r="H52" s="51"/>
      <c r="I52" s="51"/>
    </row>
    <row r="53" ht="15.75" customHeight="1"/>
    <row r="54" ht="15.75" customHeight="1"/>
    <row r="55" spans="2:3" ht="15.75" customHeight="1">
      <c r="B55" s="2"/>
      <c r="C55" s="2"/>
    </row>
    <row r="56" ht="15.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0" min="1"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Gałek Piotr</cp:lastModifiedBy>
  <cp:lastPrinted>2017-05-18T14:59:21Z</cp:lastPrinted>
  <dcterms:created xsi:type="dcterms:W3CDTF">2007-11-13T09:27:33Z</dcterms:created>
  <dcterms:modified xsi:type="dcterms:W3CDTF">2018-03-14T05:19:44Z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i H1 2011 PL (dla analitykow)- wersja dla nas.xls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