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20" yWindow="330" windowWidth="29040" windowHeight="12720" tabRatio="778" activeTab="0"/>
  </bookViews>
  <sheets>
    <sheet name="PGNiG Group" sheetId="1" r:id="rId1"/>
    <sheet name="P&amp;L" sheetId="2" r:id="rId2"/>
    <sheet name="Balance sheet" sheetId="3" r:id="rId3"/>
    <sheet name="Cash flows" sheetId="4" r:id="rId4"/>
    <sheet name="Revenue" sheetId="5" r:id="rId5"/>
    <sheet name="Operating costs" sheetId="6" r:id="rId6"/>
    <sheet name="Hedging" sheetId="7" r:id="rId7"/>
    <sheet name="Segments quartely" sheetId="8" r:id="rId8"/>
    <sheet name="Changes in segment presentation" sheetId="9" r:id="rId9"/>
    <sheet name="Segmenty działalności_1Q przeks" sheetId="10" state="hidden" r:id="rId10"/>
    <sheet name="Segment E&amp;P quarterly 2016-17" sheetId="11" r:id="rId11"/>
    <sheet name="Segment T&amp;S quarterly 2016-17" sheetId="12" r:id="rId12"/>
    <sheet name="Segment D quarterly 2016-17" sheetId="13" r:id="rId13"/>
    <sheet name="Segment Gen quarterly 2016-17" sheetId="14" r:id="rId14"/>
    <sheet name="Segment Oth quarterly 2016-17" sheetId="15" r:id="rId15"/>
    <sheet name="Operating data" sheetId="16" r:id="rId16"/>
    <sheet name="Customer Groups 2013-2017" sheetId="17" r:id="rId17"/>
  </sheets>
  <definedNames>
    <definedName name="_xlfn.IFERROR" hidden="1">#NAME?</definedName>
    <definedName name="_xlnm.Print_Area" localSheetId="2">'Balance sheet'!$B$2:$R$49</definedName>
    <definedName name="_xlnm.Print_Area" localSheetId="3">'Cash flows'!$B$2:$R$43</definedName>
    <definedName name="_xlnm.Print_Area" localSheetId="8">'Changes in segment presentation'!$B$2:$M$17</definedName>
    <definedName name="_xlnm.Print_Area" localSheetId="16">'Customer Groups 2013-2017'!$B$2:$M$17</definedName>
    <definedName name="_xlnm.Print_Area" localSheetId="6">'Hedging'!$B$2:$H$41</definedName>
    <definedName name="_xlnm.Print_Area" localSheetId="5">'Operating costs'!$B$2:$R$27</definedName>
    <definedName name="_xlnm.Print_Area" localSheetId="15">'Operating data'!$B$2:$M$55</definedName>
    <definedName name="_xlnm.Print_Area" localSheetId="1">'P&amp;L'!$B$2:$R$29</definedName>
    <definedName name="_xlnm.Print_Area" localSheetId="0">'PGNiG Group'!$A$1:$C$29</definedName>
    <definedName name="_xlnm.Print_Area" localSheetId="4">'Revenue'!$B$2:$R$26</definedName>
    <definedName name="_xlnm.Print_Area" localSheetId="12">'Segment D quarterly 2016-17'!$B$2:$M$20</definedName>
    <definedName name="_xlnm.Print_Area" localSheetId="10">'Segment E&amp;P quarterly 2016-17'!$B$2:$M$20</definedName>
    <definedName name="_xlnm.Print_Area" localSheetId="13">'Segment Gen quarterly 2016-17'!$B$2:$M$20</definedName>
    <definedName name="_xlnm.Print_Area" localSheetId="14">'Segment Oth quarterly 2016-17'!$B$2:$M$20</definedName>
    <definedName name="_xlnm.Print_Area" localSheetId="11">'Segment T&amp;S quarterly 2016-17'!$B$2:$M$20</definedName>
    <definedName name="_xlnm.Print_Area" localSheetId="7">'Segments quartely'!$B$2:$U$28</definedName>
    <definedName name="_xlnm.Print_Area" localSheetId="9">'Segmenty działalności_1Q przeks'!$B$2:$R$96</definedName>
    <definedName name="_xlnm.Print_Titles" localSheetId="2">'Balance sheet'!$B:$B</definedName>
    <definedName name="_xlnm.Print_Titles" localSheetId="3">'Cash flows'!$B:$B</definedName>
    <definedName name="_xlnm.Print_Titles" localSheetId="8">'Changes in segment presentation'!$B:$B</definedName>
    <definedName name="_xlnm.Print_Titles" localSheetId="16">'Customer Groups 2013-2017'!$B:$B</definedName>
    <definedName name="_xlnm.Print_Titles" localSheetId="6">'Hedging'!$B:$B</definedName>
    <definedName name="_xlnm.Print_Titles" localSheetId="5">'Operating costs'!$B:$B</definedName>
    <definedName name="_xlnm.Print_Titles" localSheetId="15">'Operating data'!$B:$B</definedName>
    <definedName name="_xlnm.Print_Titles" localSheetId="1">'P&amp;L'!$B:$B</definedName>
    <definedName name="_xlnm.Print_Titles" localSheetId="4">'Revenue'!$B:$B</definedName>
    <definedName name="_xlnm.Print_Titles" localSheetId="12">'Segment D quarterly 2016-17'!$B:$B</definedName>
    <definedName name="_xlnm.Print_Titles" localSheetId="10">'Segment E&amp;P quarterly 2016-17'!$B:$B</definedName>
    <definedName name="_xlnm.Print_Titles" localSheetId="13">'Segment Gen quarterly 2016-17'!$B:$B</definedName>
    <definedName name="_xlnm.Print_Titles" localSheetId="14">'Segment Oth quarterly 2016-17'!$B:$B</definedName>
    <definedName name="_xlnm.Print_Titles" localSheetId="11">'Segment T&amp;S quarterly 2016-17'!$B:$B</definedName>
    <definedName name="_xlnm.Print_Titles" localSheetId="7">'Segments quartely'!$B:$B</definedName>
  </definedNames>
  <calcPr fullCalcOnLoad="1"/>
</workbook>
</file>

<file path=xl/sharedStrings.xml><?xml version="1.0" encoding="utf-8"?>
<sst xmlns="http://schemas.openxmlformats.org/spreadsheetml/2006/main" count="1182" uniqueCount="345">
  <si>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</si>
  <si>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</si>
  <si>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</si>
  <si>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</si>
  <si>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</si>
  <si>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</si>
  <si>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</si>
  <si>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</si>
  <si>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</si>
  <si>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</si>
  <si>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</si>
  <si>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</si>
  <si>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</si>
  <si>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</si>
  <si>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</si>
  <si>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</si>
  <si>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</si>
  <si>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</si>
  <si>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</si>
  <si>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</si>
  <si>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</si>
  <si>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</si>
  <si>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</si>
  <si>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</si>
  <si>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</si>
  <si>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</si>
  <si>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</si>
  <si>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</si>
  <si>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</si>
  <si>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</si>
  <si>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</si>
  <si>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</si>
  <si>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</si>
  <si>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</si>
  <si>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</si>
  <si>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</si>
  <si>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</si>
  <si>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</si>
  <si>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</si>
  <si>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</si>
  <si>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</si>
  <si>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</si>
  <si>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2011</t>
  </si>
  <si>
    <t>Q1 2012</t>
  </si>
  <si>
    <t>Q4 2012</t>
  </si>
  <si>
    <t>Q4 2011</t>
  </si>
  <si>
    <t>(w milionach złotych)</t>
  </si>
  <si>
    <t>FY 2012</t>
  </si>
  <si>
    <t>Q3 2012</t>
  </si>
  <si>
    <t>Q2 2012</t>
  </si>
  <si>
    <t>FY 2011</t>
  </si>
  <si>
    <t>Q3 2011</t>
  </si>
  <si>
    <t>Q2 2011</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</si>
  <si>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</si>
  <si>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</si>
  <si>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</si>
  <si>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</si>
  <si>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</si>
  <si>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</si>
  <si>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</si>
  <si>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</si>
  <si>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</si>
  <si>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</si>
  <si>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</si>
  <si>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</si>
  <si>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</si>
  <si>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</si>
  <si>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</si>
  <si>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EBITDA</t>
  </si>
  <si>
    <t>Q2 2015</t>
  </si>
  <si>
    <t>Q1 2015</t>
  </si>
  <si>
    <t>Q3 2015</t>
  </si>
  <si>
    <t>Q4 2015</t>
  </si>
  <si>
    <t>FY 2015</t>
  </si>
  <si>
    <t>Q1 2016</t>
  </si>
  <si>
    <t>Q2 2016</t>
  </si>
  <si>
    <t>-</t>
  </si>
  <si>
    <t xml:space="preserve">  -   </t>
  </si>
  <si>
    <t>Q3 2016</t>
  </si>
  <si>
    <t>Q1-Q3 2016</t>
  </si>
  <si>
    <t>Q4 2016</t>
  </si>
  <si>
    <t>FY 2016</t>
  </si>
  <si>
    <t>Q1-Q4 2016</t>
  </si>
  <si>
    <t>Q1 2016*</t>
  </si>
  <si>
    <t>(w mln PLN)</t>
  </si>
  <si>
    <t>FY 2016*</t>
  </si>
  <si>
    <t>Q4 2016*</t>
  </si>
  <si>
    <t>Q3 2016*</t>
  </si>
  <si>
    <t>Q2 2016*</t>
  </si>
  <si>
    <t xml:space="preserve">        Pakistan</t>
  </si>
  <si>
    <t xml:space="preserve">        LNG</t>
  </si>
  <si>
    <r>
      <t>(GWh</t>
    </r>
    <r>
      <rPr>
        <sz val="10"/>
        <color indexed="8"/>
        <rFont val="Arial"/>
        <family val="2"/>
      </rPr>
      <t xml:space="preserve">) </t>
    </r>
  </si>
  <si>
    <t>Consolidated statement of profit or loss</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</si>
  <si>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</si>
  <si>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</si>
  <si>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</si>
  <si>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</si>
  <si>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</si>
  <si>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</si>
  <si>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</si>
  <si>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</si>
  <si>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</si>
  <si>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</si>
  <si>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</si>
  <si>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</si>
  <si>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amortisation (EBITDA)</t>
  </si>
  <si>
    <t>Depreciation and amortisation</t>
  </si>
  <si>
    <t>Operating profit (EBIT)</t>
  </si>
  <si>
    <t>Net finance costs</t>
  </si>
  <si>
    <t>Profit/(loss) from equity-accounted investees</t>
  </si>
  <si>
    <t>Profit before tax</t>
  </si>
  <si>
    <t>Income tax</t>
  </si>
  <si>
    <t>Net profit</t>
  </si>
  <si>
    <t>(in PLN million)</t>
  </si>
  <si>
    <t>*restated</t>
  </si>
  <si>
    <t>% change
Q/Q</t>
  </si>
  <si>
    <t>Consolidated statement of financial position</t>
  </si>
  <si>
    <t>ASSETS</t>
  </si>
  <si>
    <t>Property, plant and equipment</t>
  </si>
  <si>
    <t>Intangible assets</t>
  </si>
  <si>
    <t>Deferred tax assets</t>
  </si>
  <si>
    <t>Equity-accounted investees</t>
  </si>
  <si>
    <t>Other assets</t>
  </si>
  <si>
    <t>Non-current assets</t>
  </si>
  <si>
    <t>Inventories</t>
  </si>
  <si>
    <t>Receivables</t>
  </si>
  <si>
    <t>Derivative financial instruments</t>
  </si>
  <si>
    <t>Cash and cash equivalents</t>
  </si>
  <si>
    <t>Assets held for sale</t>
  </si>
  <si>
    <t>Current assets</t>
  </si>
  <si>
    <t>Share capital and share premium</t>
  </si>
  <si>
    <t>Accumulated other comprehensive income</t>
  </si>
  <si>
    <t>Retained earnings</t>
  </si>
  <si>
    <t>Equity attributable to owners of the parent</t>
  </si>
  <si>
    <t>Equity attributable to non-controlling interests</t>
  </si>
  <si>
    <t>EQUITY AND LIABILITIES</t>
  </si>
  <si>
    <t>Total equity</t>
  </si>
  <si>
    <t>Financing liabilities</t>
  </si>
  <si>
    <t>Employee benefit obligations</t>
  </si>
  <si>
    <t>Provision for well decommissioning costs</t>
  </si>
  <si>
    <t>Other provisions</t>
  </si>
  <si>
    <t>Grants</t>
  </si>
  <si>
    <t>Deferred tax liabilities</t>
  </si>
  <si>
    <t>Other liabilities</t>
  </si>
  <si>
    <t>Non-current liabilities</t>
  </si>
  <si>
    <t>Current liabilities</t>
  </si>
  <si>
    <t>TOTAL EQUITY AND LIABILITIES</t>
  </si>
  <si>
    <t>% change</t>
  </si>
  <si>
    <t>Total liabilities</t>
  </si>
  <si>
    <t>Consolidated statement of cash flows</t>
  </si>
  <si>
    <t>March 31st 2017</t>
  </si>
  <si>
    <t>amount change</t>
  </si>
  <si>
    <t>amount change
Q/Q</t>
  </si>
  <si>
    <t>amount change Q/Q</t>
  </si>
  <si>
    <t>% change Q/Q</t>
  </si>
  <si>
    <t>Cash flows from operating activities</t>
  </si>
  <si>
    <t>Current tax expense</t>
  </si>
  <si>
    <t>Net gain/(loss) on investing activities</t>
  </si>
  <si>
    <t>Other non-monetary adjustments</t>
  </si>
  <si>
    <t>Income tax paid</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</si>
  <si>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</si>
  <si>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</si>
  <si>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</si>
  <si>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</si>
  <si>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</si>
  <si>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</si>
  <si>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</si>
  <si>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</si>
  <si>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Payment for treasury shares</t>
  </si>
  <si>
    <t>Increase in debt</t>
  </si>
  <si>
    <t>Proceeds from derivative financial instruments</t>
  </si>
  <si>
    <t>Decrease in debt</t>
  </si>
  <si>
    <t>Dividends paid</t>
  </si>
  <si>
    <t>Payment for derivative financial instruments</t>
  </si>
  <si>
    <t>Net cash from financing activities</t>
  </si>
  <si>
    <t>Net cash flows</t>
  </si>
  <si>
    <t>Cash and cash equivalents at beginning of period</t>
  </si>
  <si>
    <t>Foreign exchange differences on cash and cash equivalents</t>
  </si>
  <si>
    <t>Cash and cash equivalents at end of period</t>
  </si>
  <si>
    <t xml:space="preserve">        High-methane gas</t>
  </si>
  <si>
    <t xml:space="preserve">        Nitrogen-rich gas</t>
  </si>
  <si>
    <t xml:space="preserve">        CNG</t>
  </si>
  <si>
    <t xml:space="preserve">        Propane-butane gas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</si>
  <si>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</si>
  <si>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</si>
  <si>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</si>
  <si>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</si>
  <si>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</si>
  <si>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</si>
  <si>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</si>
  <si>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</si>
  <si>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</si>
  <si>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</si>
  <si>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</si>
  <si>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</si>
  <si>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</si>
  <si>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</si>
  <si>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Revenue from sale of gas and other revenue</t>
  </si>
  <si>
    <t>Revenue from sale of gas, including:</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</si>
  <si>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</si>
  <si>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</si>
  <si>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</si>
  <si>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</si>
  <si>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</si>
  <si>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</si>
  <si>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</si>
  <si>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</si>
  <si>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</si>
  <si>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</si>
  <si>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</si>
  <si>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</si>
  <si>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</si>
  <si>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</si>
  <si>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</si>
  <si>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intangible assets</t>
  </si>
  <si>
    <t>Total</t>
  </si>
  <si>
    <t>Gains/losses on derivative instruments and currency exchange differences</t>
  </si>
  <si>
    <t>Gains/losses on derivative instruments related to gas purchase</t>
  </si>
  <si>
    <t>closed positions, herein:</t>
  </si>
  <si>
    <t xml:space="preserve">        recognised under raw and othe rmaterials used</t>
  </si>
  <si>
    <t>open positions, herein:</t>
  </si>
  <si>
    <t xml:space="preserve">        recognised in equity</t>
  </si>
  <si>
    <t>Gains/losses on derivative instruments related to loans (PGNiG subsidiaries)</t>
  </si>
  <si>
    <t>closed positions</t>
  </si>
  <si>
    <t>open positions</t>
  </si>
  <si>
    <t>Gains/losses on derivative instruments related to financial activity (Eurobonds)</t>
  </si>
  <si>
    <t>Foreign exchange gains/losses</t>
  </si>
  <si>
    <t>related to trade payables (mailny gas purchases)</t>
  </si>
  <si>
    <t>related to loans (PGNiG subsidiaries)</t>
  </si>
  <si>
    <t>TOTAL</t>
  </si>
  <si>
    <t>TOTAL ASSETS</t>
  </si>
  <si>
    <t>`</t>
  </si>
  <si>
    <t xml:space="preserve"> (%)</t>
  </si>
  <si>
    <t>-18x</t>
  </si>
  <si>
    <t>-31x</t>
  </si>
  <si>
    <t>-143x</t>
  </si>
  <si>
    <t>8x</t>
  </si>
  <si>
    <t>6x</t>
  </si>
  <si>
    <t>31x</t>
  </si>
  <si>
    <t>Movements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</si>
  <si>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</si>
  <si>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</si>
  <si>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</si>
  <si>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</si>
  <si>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</si>
  <si>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other assets</t>
  </si>
  <si>
    <t xml:space="preserve">    Change in deferred income</t>
  </si>
  <si>
    <t>Q1-Q2 2016</t>
  </si>
  <si>
    <r>
      <t>(mcm</t>
    </r>
    <r>
      <rPr>
        <sz val="10"/>
        <color indexed="8"/>
        <rFont val="Arial"/>
        <family val="2"/>
      </rPr>
      <t xml:space="preserve">) </t>
    </r>
  </si>
  <si>
    <r>
      <t>(TJ</t>
    </r>
    <r>
      <rPr>
        <sz val="10"/>
        <color indexed="8"/>
        <rFont val="Arial"/>
        <family val="2"/>
      </rPr>
      <t xml:space="preserve">) </t>
    </r>
  </si>
  <si>
    <t>(ths tonnes)</t>
  </si>
  <si>
    <t>Natural gas production of PGNiG Group</t>
  </si>
  <si>
    <t>High-methane gas (E)</t>
  </si>
  <si>
    <t xml:space="preserve">        Poland</t>
  </si>
  <si>
    <t xml:space="preserve">        Norway</t>
  </si>
  <si>
    <t>Nitrogen-rich gas (Ls/Lw measured as E equiv.)</t>
  </si>
  <si>
    <t>Natural gas sales of PGNiG Group</t>
  </si>
  <si>
    <t xml:space="preserve">        sales of PST outside of PGNiG Group</t>
  </si>
  <si>
    <t>Total (measured as E equivalent)</t>
  </si>
  <si>
    <t>Total production volume in kboe/d</t>
  </si>
  <si>
    <t>Sales of natural gas directly from fields od PGNiG SA</t>
  </si>
  <si>
    <t>Imports of natural gas</t>
  </si>
  <si>
    <t>Total:</t>
  </si>
  <si>
    <t xml:space="preserve">        from the East</t>
  </si>
  <si>
    <t>Gas E in underground storage facilities</t>
  </si>
  <si>
    <t>At the end</t>
  </si>
  <si>
    <t>Gas distribution volumes (in natural units)</t>
  </si>
  <si>
    <t>high-methane gas, nitrogen gas, propane-butane, coking gas</t>
  </si>
  <si>
    <t>Production of crude oil and condesate</t>
  </si>
  <si>
    <t>Production volume in kbbl/d</t>
  </si>
  <si>
    <t>Sales of crude oil and condensate</t>
  </si>
  <si>
    <t>Generation</t>
  </si>
  <si>
    <t>Production heat outside of PGNiG Group</t>
  </si>
  <si>
    <t>Production power net 2nd level (for sale)</t>
  </si>
  <si>
    <t>* sales volumes include sales of LNG</t>
  </si>
  <si>
    <t>Total (measured as E equivalent)*</t>
  </si>
  <si>
    <r>
      <t>(bcm</t>
    </r>
    <r>
      <rPr>
        <sz val="10"/>
        <color indexed="8"/>
        <rFont val="Arial"/>
        <family val="2"/>
      </rPr>
      <t xml:space="preserve">) </t>
    </r>
  </si>
  <si>
    <t xml:space="preserve">* PGNiG Group (PGNiG Retail, PST, PGNiG SA without Pakistan branch) </t>
  </si>
  <si>
    <t>Gas sales volumes by customer group*</t>
  </si>
  <si>
    <t>Households</t>
  </si>
  <si>
    <t>Other industrial 
customers</t>
  </si>
  <si>
    <t>Trade, services,
other</t>
  </si>
  <si>
    <t>Nitrogen plants</t>
  </si>
  <si>
    <t>Power plants 
and heat plants</t>
  </si>
  <si>
    <t>Refineries and petrochemical</t>
  </si>
  <si>
    <t xml:space="preserve">Customers of PGNiG Supply &amp; Trading </t>
  </si>
  <si>
    <t>Polish Power Exchange (PPE)</t>
  </si>
  <si>
    <t>Gas export</t>
  </si>
  <si>
    <t>Exploration and production</t>
  </si>
  <si>
    <t>Trade and storage</t>
  </si>
  <si>
    <t>Distribution</t>
  </si>
  <si>
    <t>Other</t>
  </si>
  <si>
    <t>Elimination</t>
  </si>
  <si>
    <t>Income statement</t>
  </si>
  <si>
    <t>Sales to external customers</t>
  </si>
  <si>
    <t>Intercompany sales</t>
  </si>
  <si>
    <t>Total segment revenue</t>
  </si>
  <si>
    <t>Raw and other materials used</t>
  </si>
  <si>
    <t>Employee benefits</t>
  </si>
  <si>
    <t>Contracted services</t>
  </si>
  <si>
    <t>Other operating expenses (net)</t>
  </si>
  <si>
    <t>Cost of products and services for own needs</t>
  </si>
  <si>
    <t>Total segment costs</t>
  </si>
  <si>
    <t>Profit/(loss) from  equity-accounted investees</t>
  </si>
  <si>
    <t xml:space="preserve">Expenditure on acquisition of property, plant and equipment and intangible assets </t>
  </si>
  <si>
    <t>Workforce*</t>
  </si>
  <si>
    <t>*Excluding the workforce of equity-accounted investees</t>
  </si>
  <si>
    <t>Operating costs</t>
  </si>
  <si>
    <t xml:space="preserve">Before 
reclassification </t>
  </si>
  <si>
    <t xml:space="preserve">Reclassification </t>
  </si>
  <si>
    <t>After
reclassification</t>
  </si>
  <si>
    <t>Exploration and Production</t>
  </si>
  <si>
    <t>Operating data</t>
  </si>
  <si>
    <t>Trade and Storage</t>
  </si>
  <si>
    <t>Tangible fixed assets of the segment (net value):</t>
  </si>
  <si>
    <t xml:space="preserve">     PGNiG SA</t>
  </si>
  <si>
    <t xml:space="preserve">     PGNiG Upstream Norway</t>
  </si>
  <si>
    <t>*estimation data</t>
  </si>
  <si>
    <t>Result on system balancing (incl cost of gas for diffrence in balancing)</t>
  </si>
  <si>
    <t>Other Segments</t>
  </si>
  <si>
    <t>Gas sales volumes by customer group</t>
  </si>
  <si>
    <t>Segments quarterly</t>
  </si>
  <si>
    <t>Others Segments</t>
  </si>
  <si>
    <t>Inter-segment sales</t>
  </si>
  <si>
    <t>Exploration and Production*</t>
  </si>
  <si>
    <t>Trade and Storage*</t>
  </si>
  <si>
    <t>Distribution*</t>
  </si>
  <si>
    <t>Generation*</t>
  </si>
  <si>
    <t>Other Segments*</t>
  </si>
  <si>
    <t>Elimination*</t>
  </si>
  <si>
    <t>Total*</t>
  </si>
  <si>
    <t>Changes in reporting segment presentation</t>
  </si>
  <si>
    <t>In Q1 2017, the Group made significant changes in segment reporting, involving in particular:
1. For the purposes of transferring gas produced in Poland between the Exploration and Production segment and the Trade and Storage segment, the following methodology was applied to determine the settlement price: transfer of gas from the Exploration and Production segment to the Trade and Storage segment is made at a price calculated as the average monthly price quoted on the POLPX Day-Ahead Market, less a discount enabling the Trade and Storage segment to cover an appropriate position of costs of high-methane gas storage plus margin. The settlement price used for gas transfers between other segments, in particular for own consumption, also changed and was set as the average monthly price quoted on the POLPX Day-Ahead Market. 
2. In addition, reclassifications were also made between other items of operating expenses based on the type of operations.
3. PGNiG S.A.’s corporate centre and the company PGNiG Finance AB have been separated from the Trade and Storage segment and are now disclosed under Other Segments. The PGNiG Management Board resolved to adjust the financial results of the Trade and Storage segment for the revenue, costs and expenses generated by PGNiG S.A.’s Head Office and PGNiG Finance AB, which perform support functions for the other segments of the PGNiG Group.</t>
  </si>
  <si>
    <t>Changes in reporting 
segment presentation</t>
  </si>
  <si>
    <t>*Including income tax of PLN 406m (2016: PLN 180m)</t>
  </si>
  <si>
    <t>Trade and tax payables *</t>
  </si>
  <si>
    <t>Q1 2017</t>
  </si>
  <si>
    <t>Financial and operating data
PGNiG Group in Q1 2016 - Q1 2017*</t>
  </si>
  <si>
    <t>Segments in Q1 2017</t>
  </si>
  <si>
    <t>Segments in Q1 2016*</t>
  </si>
  <si>
    <t>EBIT</t>
  </si>
  <si>
    <t>* In each quarter, the estimated financial data are presented in line with the new segmental approach. The consolidated financial statements present data as at March 31st 2017 and for the period January 1st-March 31st, with comparative financial data for the relevant periods of 2016.</t>
  </si>
  <si>
    <t>December 
31st 2016</t>
  </si>
  <si>
    <t>March 31st 2016</t>
  </si>
  <si>
    <t>Amortization</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</si>
</sst>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000"/>
    <numFmt numFmtId="182" formatCode="0.00000"/>
    <numFmt numFmtId="183" formatCode="0.0000"/>
    <numFmt numFmtId="184" formatCode="_-* #,##0.0\ _z_ł_-;\-* #,##0.0\ _z_ł_-;_-* &quot;-&quot;??\ _z_ł_-;_-@_-"/>
    <numFmt numFmtId="185" formatCode="_-* #,##0.00\ &quot;Sk&quot;_-;\-* #,##0.00\ &quot;Sk&quot;_-;_-* &quot;-&quot;??\ &quot;Sk&quot;_-;_-@_-"/>
    <numFmt numFmtId="186" formatCode="General_)"/>
    <numFmt numFmtId="187" formatCode="0.00_)"/>
    <numFmt numFmtId="188" formatCode="&quot;See Note &quot;\ #"/>
    <numFmt numFmtId="189" formatCode="\ #,##0"/>
    <numFmt numFmtId="190" formatCode="&quot;L.&quot;\ #,##0;[Red]\-&quot;L.&quot;\ #,##0"/>
    <numFmt numFmtId="191" formatCode="0.00000000"/>
    <numFmt numFmtId="192" formatCode="0.0000000"/>
    <numFmt numFmtId="193" formatCode="_(* #,##0._);_(* \(#,##0\);_(* &quot;-&quot;??_);_(@_)"/>
  </numFmts>
  <fonts count="110">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9"/>
      <name val="Calibri"/>
      <family val="2"/>
    </font>
    <font>
      <b/>
      <sz val="10"/>
      <color indexed="8"/>
      <name val="Calibri"/>
      <family val="2"/>
    </font>
    <font>
      <sz val="10"/>
      <color indexed="8"/>
      <name val="Calibri"/>
      <family val="2"/>
    </font>
    <font>
      <i/>
      <sz val="10"/>
      <color indexed="8"/>
      <name val="Calibri"/>
      <family val="2"/>
    </font>
    <font>
      <sz val="18"/>
      <color indexed="18"/>
      <name val="Arial"/>
      <family val="2"/>
    </font>
    <font>
      <b/>
      <sz val="30"/>
      <color indexed="18"/>
      <name val="Calibri"/>
      <family val="2"/>
    </font>
    <font>
      <b/>
      <sz val="12"/>
      <color indexed="18"/>
      <name val="Arial"/>
      <family val="2"/>
    </font>
    <font>
      <b/>
      <sz val="10"/>
      <color indexed="30"/>
      <name val="Arial"/>
      <family val="2"/>
    </font>
    <font>
      <b/>
      <sz val="16"/>
      <color indexed="10"/>
      <name val="Calibri"/>
      <family val="2"/>
    </font>
    <font>
      <sz val="12"/>
      <color indexed="18"/>
      <name val="Arial"/>
      <family val="2"/>
    </font>
    <font>
      <sz val="10"/>
      <color indexed="30"/>
      <name val="Arial"/>
      <family val="2"/>
    </font>
    <font>
      <sz val="30"/>
      <color indexed="18"/>
      <name val="Calibri"/>
      <family val="2"/>
    </font>
    <font>
      <sz val="10"/>
      <color indexed="10"/>
      <name val="Calibri"/>
      <family val="2"/>
    </font>
    <font>
      <sz val="24"/>
      <color indexed="1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i/>
      <sz val="10"/>
      <color theme="1"/>
      <name val="Calibri"/>
      <family val="2"/>
    </font>
    <font>
      <sz val="18"/>
      <color rgb="FF0A1D64"/>
      <name val="Arial"/>
      <family val="2"/>
    </font>
    <font>
      <b/>
      <sz val="30"/>
      <color rgb="FF0A1D64"/>
      <name val="Calibri"/>
      <family val="2"/>
    </font>
    <font>
      <sz val="10"/>
      <color rgb="FF000000"/>
      <name val="Arial"/>
      <family val="2"/>
    </font>
    <font>
      <b/>
      <sz val="12"/>
      <color rgb="FF0A1D64"/>
      <name val="Arial"/>
      <family val="2"/>
    </font>
    <font>
      <b/>
      <sz val="10"/>
      <color rgb="FF0768A9"/>
      <name val="Arial"/>
      <family val="2"/>
    </font>
    <font>
      <sz val="8"/>
      <color rgb="FF000000"/>
      <name val="Arial"/>
      <family val="2"/>
    </font>
    <font>
      <b/>
      <sz val="16"/>
      <color rgb="FFFF0000"/>
      <name val="Calibri"/>
      <family val="2"/>
    </font>
    <font>
      <sz val="12"/>
      <color rgb="FF0A1D64"/>
      <name val="Arial"/>
      <family val="2"/>
    </font>
    <font>
      <sz val="10"/>
      <color rgb="FF0768A9"/>
      <name val="Arial"/>
      <family val="2"/>
    </font>
    <font>
      <sz val="30"/>
      <color rgb="FF0A1D64"/>
      <name val="Calibri"/>
      <family val="2"/>
    </font>
    <font>
      <sz val="10"/>
      <color rgb="FFFF0000"/>
      <name val="Calibri"/>
      <family val="2"/>
    </font>
    <font>
      <sz val="24"/>
      <color rgb="FF0A1D64"/>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theme="0" tint="-0.3499799966812134"/>
        <bgColor indexed="64"/>
      </patternFill>
    </fill>
    <fill>
      <patternFill patternType="solid">
        <fgColor theme="0"/>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style="medium">
        <color rgb="FF0768A9"/>
      </right>
      <top>
        <color indexed="63"/>
      </top>
      <bottom style="medium">
        <color rgb="FF0768A9"/>
      </bottom>
    </border>
    <border>
      <left style="medium">
        <color rgb="FF0768A9"/>
      </left>
      <right style="medium">
        <color rgb="FF0768A9"/>
      </right>
      <top>
        <color indexed="63"/>
      </top>
      <bottom style="medium">
        <color rgb="FF0768A9"/>
      </bottom>
    </border>
    <border>
      <left style="medium">
        <color rgb="FF0768A9"/>
      </left>
      <right style="medium">
        <color rgb="FF0A1D64"/>
      </right>
      <top>
        <color indexed="63"/>
      </top>
      <bottom style="medium">
        <color rgb="FF0768A9"/>
      </bottom>
    </border>
    <border>
      <left>
        <color indexed="63"/>
      </left>
      <right>
        <color indexed="63"/>
      </right>
      <top style="medium">
        <color rgb="FF0768A9"/>
      </top>
      <bottom style="medium">
        <color rgb="FF0768A9"/>
      </bottom>
    </border>
    <border>
      <left>
        <color indexed="63"/>
      </left>
      <right>
        <color indexed="63"/>
      </right>
      <top>
        <color indexed="63"/>
      </top>
      <bottom style="medium">
        <color rgb="FF0A1D64"/>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75" fillId="2" borderId="0" applyNumberFormat="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22" fillId="0" borderId="0">
      <alignment/>
      <protection/>
    </xf>
    <xf numFmtId="164"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77" fillId="26" borderId="1" applyNumberFormat="0" applyAlignment="0" applyProtection="0"/>
    <xf numFmtId="0" fontId="77" fillId="26" borderId="1" applyNumberFormat="0" applyAlignment="0" applyProtection="0"/>
    <xf numFmtId="0" fontId="78" fillId="27" borderId="2" applyNumberFormat="0" applyAlignment="0" applyProtection="0"/>
    <xf numFmtId="0" fontId="78" fillId="27" borderId="2" applyNumberFormat="0" applyAlignment="0" applyProtection="0"/>
    <xf numFmtId="49" fontId="8" fillId="0" borderId="3">
      <alignment horizontal="right" wrapText="1"/>
      <protection/>
    </xf>
    <xf numFmtId="0" fontId="79"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5" fontId="5" fillId="0" borderId="0">
      <alignment horizontal="center" vertical="top" wrapText="1"/>
      <protection/>
    </xf>
    <xf numFmtId="165"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5" fontId="6" fillId="0" borderId="0">
      <alignment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165" fontId="8" fillId="0" borderId="0">
      <alignment horizontal="center" vertical="top" wrapText="1"/>
      <protection/>
    </xf>
    <xf numFmtId="10" fontId="24" fillId="29" borderId="4" applyNumberFormat="0" applyBorder="0" applyAlignment="0" applyProtection="0"/>
    <xf numFmtId="0" fontId="80" fillId="0" borderId="5" applyNumberFormat="0" applyFill="0" applyAlignment="0" applyProtection="0"/>
    <xf numFmtId="0" fontId="80" fillId="0" borderId="5" applyNumberFormat="0" applyFill="0" applyAlignment="0" applyProtection="0"/>
    <xf numFmtId="0" fontId="81" fillId="31" borderId="6" applyNumberFormat="0" applyAlignment="0" applyProtection="0"/>
    <xf numFmtId="0" fontId="81" fillId="31" borderId="6" applyNumberFormat="0" applyAlignment="0" applyProtection="0"/>
    <xf numFmtId="2" fontId="11" fillId="0" borderId="0">
      <alignment/>
      <protection/>
    </xf>
    <xf numFmtId="0" fontId="26" fillId="0" borderId="0">
      <alignment/>
      <protection/>
    </xf>
    <xf numFmtId="185" fontId="2" fillId="0" borderId="0" applyFont="0" applyFill="0" applyBorder="0" applyAlignment="0" applyProtection="0"/>
    <xf numFmtId="186"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82" fillId="0" borderId="8" applyNumberFormat="0" applyFill="0" applyAlignment="0" applyProtection="0"/>
    <xf numFmtId="0" fontId="82" fillId="0" borderId="8"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 fillId="0" borderId="0">
      <alignment horizontal="right"/>
      <protection locked="0"/>
    </xf>
    <xf numFmtId="0" fontId="85" fillId="32" borderId="0" applyNumberFormat="0" applyBorder="0" applyAlignment="0" applyProtection="0"/>
    <xf numFmtId="0" fontId="85" fillId="32" borderId="0" applyNumberFormat="0" applyBorder="0" applyAlignment="0" applyProtection="0"/>
    <xf numFmtId="187"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86" fillId="0" borderId="0">
      <alignment/>
      <protection/>
    </xf>
    <xf numFmtId="0" fontId="2" fillId="0" borderId="0">
      <alignment/>
      <protection/>
    </xf>
    <xf numFmtId="0" fontId="87"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87" fillId="0" borderId="0">
      <alignment/>
      <protection/>
    </xf>
    <xf numFmtId="0" fontId="86" fillId="0" borderId="0">
      <alignment/>
      <protection/>
    </xf>
    <xf numFmtId="0" fontId="2" fillId="0" borderId="0">
      <alignment/>
      <protection/>
    </xf>
    <xf numFmtId="0" fontId="2" fillId="0" borderId="0">
      <alignment/>
      <protection/>
    </xf>
    <xf numFmtId="0" fontId="8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87"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86" fillId="0" borderId="0">
      <alignment/>
      <protection/>
    </xf>
    <xf numFmtId="0" fontId="0" fillId="0" borderId="0">
      <alignment/>
      <protection/>
    </xf>
    <xf numFmtId="0" fontId="88" fillId="0" borderId="0">
      <alignment/>
      <protection/>
    </xf>
    <xf numFmtId="0" fontId="0" fillId="0" borderId="0">
      <alignment/>
      <protection/>
    </xf>
    <xf numFmtId="0" fontId="2"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7" fillId="0" borderId="0">
      <alignment/>
      <protection/>
    </xf>
    <xf numFmtId="0" fontId="86" fillId="0" borderId="0">
      <alignment/>
      <protection/>
    </xf>
    <xf numFmtId="0" fontId="86" fillId="0" borderId="0">
      <alignment/>
      <protection/>
    </xf>
    <xf numFmtId="0" fontId="86" fillId="0" borderId="0">
      <alignment/>
      <protection/>
    </xf>
    <xf numFmtId="0" fontId="75" fillId="0" borderId="0">
      <alignment/>
      <protection/>
    </xf>
    <xf numFmtId="0" fontId="2" fillId="0" borderId="0">
      <alignment/>
      <protection/>
    </xf>
    <xf numFmtId="0" fontId="86" fillId="0" borderId="0">
      <alignment/>
      <protection/>
    </xf>
    <xf numFmtId="0" fontId="86" fillId="0" borderId="0">
      <alignment/>
      <protection/>
    </xf>
    <xf numFmtId="0" fontId="87"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75"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89" fillId="27" borderId="1" applyNumberFormat="0" applyAlignment="0" applyProtection="0"/>
    <xf numFmtId="0" fontId="89" fillId="27" borderId="1" applyNumberFormat="0" applyAlignment="0" applyProtection="0"/>
    <xf numFmtId="0" fontId="12" fillId="0" borderId="0" applyNumberFormat="0" applyFill="0" applyBorder="0" applyAlignment="0" applyProtection="0"/>
    <xf numFmtId="4" fontId="13" fillId="0" borderId="0" applyProtection="0">
      <alignment/>
    </xf>
    <xf numFmtId="188"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5"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89" fontId="31" fillId="0" borderId="0">
      <alignment/>
      <protection/>
    </xf>
    <xf numFmtId="189"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91"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2" fillId="0" borderId="0">
      <alignment/>
      <protection/>
    </xf>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94" fillId="0" borderId="0" applyNumberFormat="0" applyFill="0" applyBorder="0" applyAlignment="0" applyProtection="0"/>
    <xf numFmtId="0" fontId="0" fillId="50" borderId="14" applyNumberFormat="0" applyFont="0" applyAlignment="0" applyProtection="0"/>
    <xf numFmtId="0" fontId="75" fillId="50" borderId="14" applyNumberFormat="0" applyFont="0" applyAlignment="0" applyProtection="0"/>
    <xf numFmtId="186" fontId="27" fillId="0" borderId="0">
      <alignment/>
      <protection/>
    </xf>
    <xf numFmtId="190" fontId="1" fillId="0" borderId="0" applyFont="0" applyFill="0" applyBorder="0" applyAlignment="0" applyProtection="0"/>
    <xf numFmtId="190" fontId="1" fillId="0" borderId="0" applyFont="0" applyFill="0" applyBorder="0" applyAlignment="0" applyProtection="0"/>
    <xf numFmtId="165" fontId="11" fillId="0" borderId="0">
      <alignment vertical="top" wrapText="1"/>
      <protection/>
    </xf>
    <xf numFmtId="165" fontId="11" fillId="0" borderId="0">
      <alignment vertical="top" wrapText="1"/>
      <protection/>
    </xf>
    <xf numFmtId="165" fontId="11" fillId="30" borderId="0">
      <alignment vertical="top" wrapText="1"/>
      <protection/>
    </xf>
    <xf numFmtId="165" fontId="8"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95" fillId="51" borderId="0" applyNumberFormat="0" applyBorder="0" applyAlignment="0" applyProtection="0"/>
    <xf numFmtId="0" fontId="95" fillId="51" borderId="0" applyNumberFormat="0" applyBorder="0" applyAlignment="0" applyProtection="0"/>
    <xf numFmtId="0" fontId="0" fillId="0" borderId="0">
      <alignment/>
      <protection/>
    </xf>
  </cellStyleXfs>
  <cellXfs count="211">
    <xf numFmtId="0" fontId="0" fillId="0" borderId="0" xfId="0" applyAlignment="1">
      <alignment/>
    </xf>
    <xf numFmtId="0" fontId="57" fillId="0" borderId="0" xfId="0" applyFont="1" applyAlignment="1">
      <alignment/>
    </xf>
    <xf numFmtId="0" fontId="58" fillId="0" borderId="0" xfId="0" applyFont="1" applyAlignment="1">
      <alignment/>
    </xf>
    <xf numFmtId="166" fontId="57" fillId="0" borderId="0" xfId="0" applyNumberFormat="1" applyFont="1" applyAlignment="1">
      <alignment/>
    </xf>
    <xf numFmtId="166" fontId="59" fillId="0" borderId="3" xfId="157" applyNumberFormat="1" applyFont="1" applyFill="1" applyBorder="1" applyAlignment="1" applyProtection="1">
      <alignment vertical="center"/>
      <protection/>
    </xf>
    <xf numFmtId="166" fontId="60" fillId="0" borderId="3" xfId="157" applyNumberFormat="1" applyFont="1" applyFill="1" applyBorder="1" applyAlignment="1" applyProtection="1">
      <alignment vertical="center"/>
      <protection/>
    </xf>
    <xf numFmtId="166" fontId="57" fillId="0" borderId="0" xfId="157" applyNumberFormat="1" applyFont="1" applyFill="1" applyBorder="1" applyAlignment="1" applyProtection="1">
      <alignment vertical="center"/>
      <protection/>
    </xf>
    <xf numFmtId="166" fontId="58" fillId="0" borderId="0" xfId="157" applyNumberFormat="1" applyFont="1" applyFill="1" applyBorder="1" applyAlignment="1" applyProtection="1">
      <alignment vertical="center"/>
      <protection/>
    </xf>
    <xf numFmtId="0" fontId="57" fillId="0" borderId="0" xfId="193" applyFont="1" applyFill="1" applyBorder="1" applyAlignment="1">
      <alignment vertical="center"/>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66" fontId="59" fillId="0" borderId="15" xfId="157" applyNumberFormat="1" applyFont="1" applyFill="1" applyBorder="1" applyAlignment="1" applyProtection="1">
      <alignment vertical="center"/>
      <protection/>
    </xf>
    <xf numFmtId="166" fontId="60" fillId="0" borderId="15" xfId="157" applyNumberFormat="1" applyFont="1" applyFill="1" applyBorder="1" applyAlignment="1" applyProtection="1">
      <alignment vertical="center"/>
      <protection/>
    </xf>
    <xf numFmtId="0" fontId="59" fillId="38" borderId="0" xfId="194" applyFont="1" applyFill="1" applyAlignment="1">
      <alignment vertical="center"/>
      <protection/>
    </xf>
    <xf numFmtId="0" fontId="59" fillId="0" borderId="0" xfId="194" applyFont="1" applyFill="1" applyAlignment="1">
      <alignment vertical="center"/>
      <protection/>
    </xf>
    <xf numFmtId="0" fontId="61" fillId="52" borderId="3" xfId="192" applyFont="1" applyFill="1" applyBorder="1" applyAlignment="1">
      <alignment horizontal="left" vertical="center" wrapText="1"/>
      <protection/>
    </xf>
    <xf numFmtId="0" fontId="61" fillId="52" borderId="3" xfId="192" applyFont="1" applyFill="1" applyBorder="1" applyAlignment="1">
      <alignment horizontal="center" vertical="center" wrapText="1"/>
      <protection/>
    </xf>
    <xf numFmtId="0" fontId="61" fillId="53" borderId="3" xfId="192" applyFont="1" applyFill="1" applyBorder="1" applyAlignment="1">
      <alignment horizontal="left" vertical="center" wrapText="1"/>
      <protection/>
    </xf>
    <xf numFmtId="0" fontId="61" fillId="53" borderId="3" xfId="192" applyFont="1" applyFill="1" applyBorder="1" applyAlignment="1">
      <alignment horizontal="center" vertical="center" wrapText="1"/>
      <protection/>
    </xf>
    <xf numFmtId="0" fontId="59" fillId="0" borderId="0" xfId="192" applyFont="1" applyBorder="1" applyAlignment="1">
      <alignment horizontal="left" vertical="center" wrapText="1"/>
      <protection/>
    </xf>
    <xf numFmtId="166" fontId="57" fillId="0" borderId="0" xfId="192" applyNumberFormat="1" applyFont="1" applyFill="1" applyAlignment="1">
      <alignment horizontal="right" vertical="center" wrapText="1"/>
      <protection/>
    </xf>
    <xf numFmtId="166" fontId="59" fillId="0" borderId="0" xfId="192" applyNumberFormat="1" applyFont="1" applyFill="1" applyAlignment="1">
      <alignment horizontal="right" vertical="center" wrapText="1"/>
      <protection/>
    </xf>
    <xf numFmtId="0" fontId="57" fillId="0" borderId="0" xfId="192" applyFont="1" applyBorder="1" applyAlignment="1">
      <alignment horizontal="left" vertical="center" wrapText="1"/>
      <protection/>
    </xf>
    <xf numFmtId="9" fontId="58" fillId="0" borderId="0" xfId="219" applyFont="1" applyFill="1" applyBorder="1" applyAlignment="1" applyProtection="1">
      <alignment vertical="center"/>
      <protection/>
    </xf>
    <xf numFmtId="0" fontId="57" fillId="0" borderId="3" xfId="192" applyFont="1" applyBorder="1" applyAlignment="1">
      <alignment horizontal="left" vertical="center" wrapText="1"/>
      <protection/>
    </xf>
    <xf numFmtId="166" fontId="57" fillId="0" borderId="3" xfId="157" applyNumberFormat="1" applyFont="1" applyFill="1" applyBorder="1" applyAlignment="1" applyProtection="1">
      <alignment vertical="center"/>
      <protection/>
    </xf>
    <xf numFmtId="0" fontId="57" fillId="0" borderId="0" xfId="192" applyFont="1" applyFill="1" applyBorder="1" applyAlignment="1">
      <alignment horizontal="left" vertical="center" wrapText="1"/>
      <protection/>
    </xf>
    <xf numFmtId="0" fontId="57" fillId="0" borderId="3" xfId="192" applyFont="1" applyFill="1" applyBorder="1" applyAlignment="1">
      <alignment horizontal="left" vertical="center" wrapText="1"/>
      <protection/>
    </xf>
    <xf numFmtId="9" fontId="60" fillId="0" borderId="0" xfId="219" applyFont="1" applyFill="1" applyBorder="1" applyAlignment="1" applyProtection="1">
      <alignment vertical="center"/>
      <protection/>
    </xf>
    <xf numFmtId="0" fontId="59" fillId="0" borderId="15" xfId="192" applyFont="1" applyFill="1" applyBorder="1" applyAlignment="1">
      <alignment horizontal="left" vertical="center" wrapText="1"/>
      <protection/>
    </xf>
    <xf numFmtId="166" fontId="58" fillId="0" borderId="3" xfId="157" applyNumberFormat="1" applyFont="1" applyFill="1" applyBorder="1" applyAlignment="1" applyProtection="1">
      <alignment vertical="center"/>
      <protection/>
    </xf>
    <xf numFmtId="0" fontId="59" fillId="0" borderId="3" xfId="192" applyFont="1" applyFill="1" applyBorder="1" applyAlignment="1">
      <alignment horizontal="left" vertical="center" wrapText="1"/>
      <protection/>
    </xf>
    <xf numFmtId="166" fontId="57" fillId="0" borderId="15" xfId="157" applyNumberFormat="1" applyFont="1" applyFill="1" applyBorder="1" applyAlignment="1" applyProtection="1">
      <alignment vertical="center"/>
      <protection/>
    </xf>
    <xf numFmtId="0" fontId="59" fillId="0" borderId="0" xfId="192" applyFont="1" applyFill="1" applyBorder="1" applyAlignment="1">
      <alignment horizontal="left" vertical="center" wrapText="1"/>
      <protection/>
    </xf>
    <xf numFmtId="0" fontId="57" fillId="0" borderId="15" xfId="192" applyFont="1" applyFill="1" applyBorder="1" applyAlignment="1">
      <alignment horizontal="left" vertical="center" wrapText="1"/>
      <protection/>
    </xf>
    <xf numFmtId="0" fontId="57" fillId="0" borderId="16" xfId="192" applyFont="1" applyFill="1" applyBorder="1" applyAlignment="1">
      <alignment horizontal="left" vertical="center" wrapText="1"/>
      <protection/>
    </xf>
    <xf numFmtId="166" fontId="57" fillId="0" borderId="16" xfId="157" applyNumberFormat="1" applyFont="1" applyFill="1" applyBorder="1" applyAlignment="1" applyProtection="1">
      <alignment vertical="center"/>
      <protection/>
    </xf>
    <xf numFmtId="166" fontId="58" fillId="0" borderId="15" xfId="157" applyNumberFormat="1" applyFont="1" applyFill="1" applyBorder="1" applyAlignment="1" applyProtection="1">
      <alignment vertical="center"/>
      <protection/>
    </xf>
    <xf numFmtId="166" fontId="58" fillId="0" borderId="16" xfId="157"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165" fontId="57" fillId="0" borderId="0" xfId="157" applyNumberFormat="1" applyFont="1" applyFill="1" applyBorder="1" applyAlignment="1" applyProtection="1">
      <alignment vertical="center"/>
      <protection/>
    </xf>
    <xf numFmtId="165" fontId="58" fillId="0" borderId="0" xfId="157" applyNumberFormat="1" applyFont="1" applyFill="1" applyBorder="1" applyAlignment="1" applyProtection="1">
      <alignment vertical="center"/>
      <protection/>
    </xf>
    <xf numFmtId="166" fontId="59" fillId="0" borderId="16" xfId="157" applyNumberFormat="1" applyFont="1" applyFill="1" applyBorder="1" applyAlignment="1" applyProtection="1">
      <alignment vertical="center"/>
      <protection/>
    </xf>
    <xf numFmtId="173" fontId="58" fillId="0" borderId="0" xfId="219" applyNumberFormat="1" applyFont="1" applyFill="1" applyBorder="1" applyAlignment="1" applyProtection="1">
      <alignment vertical="center"/>
      <protection/>
    </xf>
    <xf numFmtId="0" fontId="57" fillId="0" borderId="0" xfId="193" applyFont="1" applyFill="1" applyBorder="1" applyAlignment="1">
      <alignment vertical="center" wrapText="1"/>
      <protection/>
    </xf>
    <xf numFmtId="0" fontId="58" fillId="0" borderId="0" xfId="193" applyFont="1" applyFill="1" applyBorder="1" applyAlignment="1">
      <alignment vertical="center" wrapText="1"/>
      <protection/>
    </xf>
    <xf numFmtId="3" fontId="57" fillId="0" borderId="0" xfId="0" applyNumberFormat="1" applyFont="1" applyAlignment="1">
      <alignment/>
    </xf>
    <xf numFmtId="3" fontId="61" fillId="52" borderId="3" xfId="192" applyNumberFormat="1" applyFont="1" applyFill="1" applyBorder="1" applyAlignment="1">
      <alignment horizontal="left" vertical="center" wrapText="1"/>
      <protection/>
    </xf>
    <xf numFmtId="0" fontId="57" fillId="0" borderId="0" xfId="193" applyFont="1" applyFill="1" applyAlignment="1">
      <alignment horizontal="left" indent="2"/>
      <protection/>
    </xf>
    <xf numFmtId="0" fontId="57" fillId="0" borderId="0" xfId="193" applyFont="1" applyFill="1" applyAlignment="1">
      <alignment horizontal="left" wrapText="1" indent="2"/>
      <protection/>
    </xf>
    <xf numFmtId="0" fontId="57" fillId="0" borderId="0" xfId="0" applyFont="1" applyBorder="1" applyAlignment="1">
      <alignment/>
    </xf>
    <xf numFmtId="0" fontId="57" fillId="0" borderId="0" xfId="172" applyFont="1">
      <alignment/>
      <protection/>
    </xf>
    <xf numFmtId="0" fontId="57" fillId="0" borderId="0" xfId="172" applyFont="1" applyFill="1">
      <alignment/>
      <protection/>
    </xf>
    <xf numFmtId="9" fontId="58" fillId="0" borderId="0" xfId="220" applyFont="1" applyFill="1" applyBorder="1" applyAlignment="1" applyProtection="1">
      <alignment vertical="center"/>
      <protection/>
    </xf>
    <xf numFmtId="9" fontId="58" fillId="0" borderId="3" xfId="220" applyFont="1" applyFill="1" applyBorder="1" applyAlignment="1" applyProtection="1">
      <alignment vertical="center"/>
      <protection/>
    </xf>
    <xf numFmtId="9" fontId="60" fillId="0" borderId="0" xfId="220" applyFont="1" applyFill="1" applyBorder="1" applyAlignment="1" applyProtection="1">
      <alignment vertical="center"/>
      <protection/>
    </xf>
    <xf numFmtId="9" fontId="60" fillId="0" borderId="15" xfId="220" applyFont="1" applyFill="1" applyBorder="1" applyAlignment="1" applyProtection="1">
      <alignment vertical="center"/>
      <protection/>
    </xf>
    <xf numFmtId="9" fontId="60" fillId="0" borderId="3" xfId="220" applyFont="1" applyFill="1" applyBorder="1" applyAlignment="1" applyProtection="1">
      <alignment vertical="center"/>
      <protection/>
    </xf>
    <xf numFmtId="9" fontId="58" fillId="0" borderId="15" xfId="220" applyFont="1" applyFill="1" applyBorder="1" applyAlignment="1" applyProtection="1">
      <alignment vertical="center"/>
      <protection/>
    </xf>
    <xf numFmtId="9" fontId="58" fillId="0" borderId="16" xfId="220" applyFont="1" applyFill="1" applyBorder="1" applyAlignment="1" applyProtection="1">
      <alignment vertical="center"/>
      <protection/>
    </xf>
    <xf numFmtId="166" fontId="57" fillId="0" borderId="0" xfId="172" applyNumberFormat="1" applyFont="1">
      <alignment/>
      <protection/>
    </xf>
    <xf numFmtId="166" fontId="57" fillId="0" borderId="17" xfId="157" applyNumberFormat="1" applyFont="1" applyFill="1" applyBorder="1" applyAlignment="1" applyProtection="1">
      <alignment vertical="center"/>
      <protection/>
    </xf>
    <xf numFmtId="179" fontId="57" fillId="0" borderId="0" xfId="0" applyNumberFormat="1" applyFont="1" applyAlignment="1">
      <alignment/>
    </xf>
    <xf numFmtId="0" fontId="62" fillId="0" borderId="0" xfId="162" applyFont="1" applyBorder="1">
      <alignment/>
      <protection/>
    </xf>
    <xf numFmtId="0" fontId="57" fillId="0" borderId="0" xfId="0" applyFont="1" applyFill="1" applyBorder="1" applyAlignment="1">
      <alignment/>
    </xf>
    <xf numFmtId="0" fontId="58" fillId="0" borderId="0" xfId="0" applyFont="1" applyFill="1" applyBorder="1" applyAlignment="1">
      <alignment/>
    </xf>
    <xf numFmtId="9" fontId="58" fillId="0" borderId="0" xfId="219" applyFont="1" applyFill="1" applyBorder="1" applyAlignment="1">
      <alignment vertical="center" wrapText="1"/>
    </xf>
    <xf numFmtId="9" fontId="60" fillId="0" borderId="0" xfId="219" applyFont="1" applyFill="1" applyBorder="1" applyAlignment="1">
      <alignment vertical="center" wrapText="1"/>
    </xf>
    <xf numFmtId="0" fontId="60" fillId="0" borderId="0" xfId="193" applyFont="1" applyFill="1" applyBorder="1" applyAlignment="1">
      <alignment vertical="center" wrapText="1"/>
      <protection/>
    </xf>
    <xf numFmtId="1" fontId="57" fillId="0" borderId="0" xfId="193" applyNumberFormat="1" applyFont="1" applyFill="1" applyBorder="1" applyAlignment="1">
      <alignment vertical="center"/>
      <protection/>
    </xf>
    <xf numFmtId="166" fontId="57"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177" fontId="96" fillId="54" borderId="0" xfId="0" applyNumberFormat="1" applyFont="1" applyFill="1" applyBorder="1" applyAlignment="1">
      <alignment horizontal="right" vertical="top" wrapText="1"/>
    </xf>
    <xf numFmtId="177" fontId="97" fillId="54" borderId="0" xfId="0" applyNumberFormat="1" applyFont="1" applyFill="1" applyBorder="1" applyAlignment="1">
      <alignment horizontal="right" vertical="top" wrapText="1"/>
    </xf>
    <xf numFmtId="0" fontId="58" fillId="0" borderId="0" xfId="159" applyFont="1">
      <alignment/>
      <protection/>
    </xf>
    <xf numFmtId="0" fontId="57" fillId="0" borderId="0" xfId="159" applyFont="1">
      <alignment/>
      <protection/>
    </xf>
    <xf numFmtId="166" fontId="57" fillId="0" borderId="0" xfId="159" applyNumberFormat="1" applyFont="1">
      <alignment/>
      <protection/>
    </xf>
    <xf numFmtId="0" fontId="0" fillId="0" borderId="0" xfId="0" applyFill="1" applyBorder="1" applyAlignment="1">
      <alignment vertical="center" wrapText="1"/>
    </xf>
    <xf numFmtId="0" fontId="98" fillId="0" borderId="0" xfId="0" applyFont="1" applyAlignment="1">
      <alignment horizontal="left" vertical="center" indent="2" readingOrder="1"/>
    </xf>
    <xf numFmtId="0" fontId="99" fillId="55" borderId="0" xfId="193" applyFont="1" applyFill="1" applyAlignment="1">
      <alignment vertical="center" wrapText="1"/>
      <protection/>
    </xf>
    <xf numFmtId="0" fontId="57" fillId="56" borderId="18" xfId="193" applyFont="1" applyFill="1" applyBorder="1" applyAlignment="1">
      <alignment vertical="center"/>
      <protection/>
    </xf>
    <xf numFmtId="0" fontId="57" fillId="57" borderId="0" xfId="0" applyFont="1" applyFill="1" applyAlignment="1">
      <alignment/>
    </xf>
    <xf numFmtId="0" fontId="100" fillId="0" borderId="0" xfId="0" applyFont="1" applyAlignment="1">
      <alignment horizontal="left" vertical="center"/>
    </xf>
    <xf numFmtId="0" fontId="0" fillId="0" borderId="0" xfId="0" applyFont="1" applyAlignment="1">
      <alignment horizontal="left" vertical="center"/>
    </xf>
    <xf numFmtId="0" fontId="100" fillId="0" borderId="0" xfId="0" applyFont="1" applyBorder="1" applyAlignment="1">
      <alignment horizontal="left" vertical="center"/>
    </xf>
    <xf numFmtId="0" fontId="100" fillId="0" borderId="0" xfId="0" applyFont="1" applyBorder="1" applyAlignment="1">
      <alignment horizontal="left" vertical="center" wrapText="1"/>
    </xf>
    <xf numFmtId="0" fontId="100" fillId="0" borderId="19" xfId="0" applyFont="1" applyBorder="1" applyAlignment="1">
      <alignment horizontal="left" vertical="center"/>
    </xf>
    <xf numFmtId="166" fontId="100" fillId="57" borderId="0" xfId="0" applyNumberFormat="1" applyFont="1" applyFill="1" applyBorder="1" applyAlignment="1">
      <alignment horizontal="left" vertical="center"/>
    </xf>
    <xf numFmtId="166" fontId="100" fillId="57" borderId="0" xfId="0" applyNumberFormat="1" applyFont="1" applyFill="1" applyBorder="1" applyAlignment="1">
      <alignment horizontal="right" vertical="center"/>
    </xf>
    <xf numFmtId="0" fontId="58" fillId="0" borderId="0" xfId="0" applyFont="1" applyBorder="1" applyAlignment="1">
      <alignment/>
    </xf>
    <xf numFmtId="0" fontId="100" fillId="0" borderId="0" xfId="0" applyFont="1" applyFill="1" applyBorder="1" applyAlignment="1">
      <alignment horizontal="right" vertical="center"/>
    </xf>
    <xf numFmtId="166" fontId="100" fillId="0" borderId="0" xfId="0" applyNumberFormat="1" applyFont="1" applyFill="1" applyBorder="1" applyAlignment="1">
      <alignment horizontal="left" vertical="center"/>
    </xf>
    <xf numFmtId="166" fontId="100" fillId="0" borderId="0" xfId="0" applyNumberFormat="1" applyFont="1" applyFill="1" applyBorder="1" applyAlignment="1">
      <alignment horizontal="right" vertical="center"/>
    </xf>
    <xf numFmtId="9" fontId="100" fillId="0" borderId="0" xfId="0" applyNumberFormat="1" applyFont="1" applyFill="1" applyBorder="1" applyAlignment="1">
      <alignment horizontal="right" vertical="center"/>
    </xf>
    <xf numFmtId="0" fontId="101" fillId="0" borderId="0" xfId="0" applyFont="1" applyFill="1" applyBorder="1" applyAlignment="1">
      <alignment horizontal="center" vertical="center"/>
    </xf>
    <xf numFmtId="166" fontId="102"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2" fillId="0" borderId="0" xfId="0" applyFont="1" applyBorder="1" applyAlignment="1">
      <alignment horizontal="left" vertical="center"/>
    </xf>
    <xf numFmtId="166" fontId="100" fillId="57" borderId="19" xfId="0" applyNumberFormat="1" applyFont="1" applyFill="1" applyBorder="1" applyAlignment="1">
      <alignment horizontal="left" vertical="center"/>
    </xf>
    <xf numFmtId="9" fontId="100" fillId="0" borderId="19" xfId="0" applyNumberFormat="1" applyFont="1" applyFill="1" applyBorder="1" applyAlignment="1">
      <alignment horizontal="right" vertical="center"/>
    </xf>
    <xf numFmtId="166" fontId="100" fillId="0" borderId="19" xfId="0" applyNumberFormat="1" applyFont="1" applyFill="1" applyBorder="1" applyAlignment="1">
      <alignment horizontal="left" vertical="center"/>
    </xf>
    <xf numFmtId="166" fontId="100" fillId="57" borderId="20" xfId="0" applyNumberFormat="1" applyFont="1" applyFill="1" applyBorder="1" applyAlignment="1">
      <alignment horizontal="left" vertical="center"/>
    </xf>
    <xf numFmtId="9" fontId="100" fillId="0" borderId="20" xfId="0" applyNumberFormat="1" applyFont="1" applyFill="1" applyBorder="1" applyAlignment="1">
      <alignment horizontal="right" vertical="center"/>
    </xf>
    <xf numFmtId="166" fontId="100" fillId="0" borderId="20" xfId="0" applyNumberFormat="1" applyFont="1" applyFill="1" applyBorder="1" applyAlignment="1">
      <alignment horizontal="left" vertical="center"/>
    </xf>
    <xf numFmtId="0" fontId="103" fillId="0" borderId="0" xfId="0" applyFont="1" applyBorder="1" applyAlignment="1">
      <alignment horizontal="left" vertical="center"/>
    </xf>
    <xf numFmtId="166" fontId="102" fillId="57" borderId="19" xfId="0" applyNumberFormat="1" applyFont="1" applyFill="1" applyBorder="1" applyAlignment="1">
      <alignment horizontal="left" vertical="center"/>
    </xf>
    <xf numFmtId="166" fontId="102" fillId="0" borderId="19" xfId="0" applyNumberFormat="1" applyFont="1" applyFill="1" applyBorder="1" applyAlignment="1">
      <alignment horizontal="left" vertical="center"/>
    </xf>
    <xf numFmtId="0" fontId="0" fillId="57" borderId="0" xfId="0" applyFont="1" applyFill="1" applyBorder="1" applyAlignment="1">
      <alignment horizontal="left" vertical="center"/>
    </xf>
    <xf numFmtId="177" fontId="100" fillId="57" borderId="0" xfId="0" applyNumberFormat="1" applyFont="1" applyFill="1" applyBorder="1" applyAlignment="1">
      <alignment horizontal="right" vertical="center"/>
    </xf>
    <xf numFmtId="177" fontId="100" fillId="0" borderId="0" xfId="0" applyNumberFormat="1" applyFont="1" applyFill="1" applyBorder="1" applyAlignment="1">
      <alignment horizontal="right" vertical="center"/>
    </xf>
    <xf numFmtId="177" fontId="100" fillId="57" borderId="0" xfId="0" applyNumberFormat="1" applyFont="1" applyFill="1" applyBorder="1" applyAlignment="1">
      <alignment horizontal="left" vertical="center"/>
    </xf>
    <xf numFmtId="177" fontId="100" fillId="0" borderId="0" xfId="0" applyNumberFormat="1" applyFont="1" applyFill="1" applyBorder="1" applyAlignment="1">
      <alignment horizontal="left" vertical="center"/>
    </xf>
    <xf numFmtId="177" fontId="57" fillId="0" borderId="0" xfId="0" applyNumberFormat="1" applyFont="1" applyAlignment="1">
      <alignment/>
    </xf>
    <xf numFmtId="177" fontId="102" fillId="0" borderId="0" xfId="0" applyNumberFormat="1" applyFont="1" applyFill="1" applyBorder="1" applyAlignment="1">
      <alignment horizontal="right" vertical="center"/>
    </xf>
    <xf numFmtId="177" fontId="100" fillId="0" borderId="19" xfId="0" applyNumberFormat="1" applyFont="1" applyFill="1" applyBorder="1" applyAlignment="1">
      <alignment horizontal="right" vertical="center"/>
    </xf>
    <xf numFmtId="3" fontId="100" fillId="57" borderId="0" xfId="0" applyNumberFormat="1" applyFont="1" applyFill="1" applyBorder="1" applyAlignment="1">
      <alignment horizontal="right" vertical="center"/>
    </xf>
    <xf numFmtId="3" fontId="100" fillId="0" borderId="0" xfId="0" applyNumberFormat="1" applyFont="1" applyFill="1" applyBorder="1" applyAlignment="1">
      <alignment horizontal="right" vertical="center"/>
    </xf>
    <xf numFmtId="3" fontId="100" fillId="0" borderId="19" xfId="0" applyNumberFormat="1" applyFont="1" applyFill="1" applyBorder="1" applyAlignment="1">
      <alignment horizontal="right" vertical="center"/>
    </xf>
    <xf numFmtId="177" fontId="102" fillId="57" borderId="0" xfId="0" applyNumberFormat="1" applyFont="1" applyFill="1" applyBorder="1" applyAlignment="1">
      <alignment horizontal="right" vertical="center"/>
    </xf>
    <xf numFmtId="177" fontId="57" fillId="0" borderId="0" xfId="0" applyNumberFormat="1" applyFont="1" applyBorder="1" applyAlignment="1">
      <alignment/>
    </xf>
    <xf numFmtId="177" fontId="100" fillId="57" borderId="19" xfId="0" applyNumberFormat="1" applyFont="1" applyFill="1" applyBorder="1" applyAlignment="1">
      <alignment horizontal="right" vertical="center"/>
    </xf>
    <xf numFmtId="167" fontId="100" fillId="0" borderId="0" xfId="0" applyNumberFormat="1" applyFont="1" applyFill="1" applyBorder="1" applyAlignment="1">
      <alignment horizontal="left" vertical="center"/>
    </xf>
    <xf numFmtId="167" fontId="100" fillId="57" borderId="0" xfId="0" applyNumberFormat="1" applyFont="1" applyFill="1" applyBorder="1" applyAlignment="1">
      <alignment horizontal="left" vertical="center"/>
    </xf>
    <xf numFmtId="167" fontId="102" fillId="57" borderId="0" xfId="0" applyNumberFormat="1" applyFont="1" applyFill="1" applyBorder="1" applyAlignment="1">
      <alignment horizontal="left" vertical="center"/>
    </xf>
    <xf numFmtId="0" fontId="57" fillId="56" borderId="0" xfId="193" applyFont="1" applyFill="1" applyBorder="1" applyAlignment="1">
      <alignment vertical="center"/>
      <protection/>
    </xf>
    <xf numFmtId="0" fontId="104" fillId="0" borderId="0" xfId="0" applyFont="1" applyAlignment="1">
      <alignment/>
    </xf>
    <xf numFmtId="0" fontId="98" fillId="0" borderId="0" xfId="0" applyFont="1" applyBorder="1" applyAlignment="1">
      <alignment horizontal="center" vertical="center" readingOrder="1"/>
    </xf>
    <xf numFmtId="0" fontId="105" fillId="57" borderId="0" xfId="0" applyFont="1" applyFill="1" applyBorder="1" applyAlignment="1">
      <alignment horizontal="center" vertical="center"/>
    </xf>
    <xf numFmtId="0" fontId="105" fillId="0" borderId="0" xfId="0" applyFont="1" applyFill="1" applyBorder="1" applyAlignment="1">
      <alignment horizontal="center" vertical="center" wrapText="1"/>
    </xf>
    <xf numFmtId="0" fontId="105" fillId="0" borderId="0" xfId="0" applyFont="1" applyFill="1" applyBorder="1" applyAlignment="1">
      <alignment horizontal="center" vertical="center"/>
    </xf>
    <xf numFmtId="0" fontId="106" fillId="0" borderId="20" xfId="0" applyFont="1" applyBorder="1" applyAlignment="1">
      <alignment horizontal="left" vertical="center"/>
    </xf>
    <xf numFmtId="166" fontId="106" fillId="57" borderId="20" xfId="0" applyNumberFormat="1" applyFont="1" applyFill="1" applyBorder="1" applyAlignment="1">
      <alignment horizontal="left" vertical="center"/>
    </xf>
    <xf numFmtId="9" fontId="106" fillId="0" borderId="20" xfId="0" applyNumberFormat="1" applyFont="1" applyFill="1" applyBorder="1" applyAlignment="1">
      <alignment horizontal="right" vertical="center"/>
    </xf>
    <xf numFmtId="166" fontId="106" fillId="0" borderId="20" xfId="0" applyNumberFormat="1" applyFont="1" applyFill="1" applyBorder="1" applyAlignment="1">
      <alignment horizontal="left" vertical="center"/>
    </xf>
    <xf numFmtId="0" fontId="106" fillId="0" borderId="0" xfId="0" applyFont="1" applyBorder="1" applyAlignment="1">
      <alignment horizontal="left" vertical="center"/>
    </xf>
    <xf numFmtId="166" fontId="106" fillId="57" borderId="0" xfId="0" applyNumberFormat="1" applyFont="1" applyFill="1" applyBorder="1" applyAlignment="1">
      <alignment horizontal="left" vertical="center"/>
    </xf>
    <xf numFmtId="9" fontId="106" fillId="0" borderId="0" xfId="0" applyNumberFormat="1" applyFont="1" applyFill="1" applyBorder="1" applyAlignment="1">
      <alignment horizontal="right" vertical="center"/>
    </xf>
    <xf numFmtId="166" fontId="106" fillId="0" borderId="0" xfId="0" applyNumberFormat="1" applyFont="1" applyFill="1" applyBorder="1" applyAlignment="1">
      <alignment horizontal="left" vertical="center"/>
    </xf>
    <xf numFmtId="0" fontId="98" fillId="0" borderId="0" xfId="0" applyFont="1" applyBorder="1" applyAlignment="1">
      <alignment horizontal="center" vertical="center" wrapText="1" readingOrder="1"/>
    </xf>
    <xf numFmtId="0" fontId="105" fillId="57" borderId="0" xfId="0" applyFont="1" applyFill="1" applyBorder="1" applyAlignment="1">
      <alignment horizontal="center" vertical="center" wrapText="1"/>
    </xf>
    <xf numFmtId="0" fontId="100" fillId="0" borderId="0" xfId="0" applyNumberFormat="1" applyFont="1" applyFill="1" applyBorder="1" applyAlignment="1" quotePrefix="1">
      <alignment horizontal="right" vertical="center"/>
    </xf>
    <xf numFmtId="9" fontId="106" fillId="0" borderId="0" xfId="0" applyNumberFormat="1" applyFont="1" applyFill="1" applyBorder="1" applyAlignment="1" quotePrefix="1">
      <alignment horizontal="right" vertical="center"/>
    </xf>
    <xf numFmtId="9" fontId="100" fillId="0" borderId="0" xfId="0" applyNumberFormat="1" applyFont="1" applyFill="1" applyBorder="1" applyAlignment="1" quotePrefix="1">
      <alignment horizontal="right" vertical="center"/>
    </xf>
    <xf numFmtId="0" fontId="106" fillId="0" borderId="19" xfId="0" applyFont="1" applyBorder="1" applyAlignment="1">
      <alignment horizontal="left" vertical="center"/>
    </xf>
    <xf numFmtId="166" fontId="106" fillId="57" borderId="19" xfId="0" applyNumberFormat="1" applyFont="1" applyFill="1" applyBorder="1" applyAlignment="1">
      <alignment horizontal="left" vertical="center"/>
    </xf>
    <xf numFmtId="9" fontId="106" fillId="0" borderId="19" xfId="0" applyNumberFormat="1" applyFont="1" applyFill="1" applyBorder="1" applyAlignment="1">
      <alignment horizontal="right" vertical="center"/>
    </xf>
    <xf numFmtId="166" fontId="106" fillId="0" borderId="19" xfId="0" applyNumberFormat="1" applyFont="1" applyFill="1" applyBorder="1" applyAlignment="1">
      <alignment horizontal="left" vertical="center"/>
    </xf>
    <xf numFmtId="0" fontId="106" fillId="0" borderId="19" xfId="0" applyFont="1" applyBorder="1" applyAlignment="1">
      <alignment horizontal="left" vertical="center" wrapText="1"/>
    </xf>
    <xf numFmtId="166" fontId="87" fillId="57" borderId="0" xfId="0" applyNumberFormat="1" applyFont="1" applyFill="1" applyBorder="1" applyAlignment="1">
      <alignment horizontal="left" vertical="center"/>
    </xf>
    <xf numFmtId="177" fontId="106" fillId="57" borderId="0" xfId="0" applyNumberFormat="1" applyFont="1" applyFill="1" applyBorder="1" applyAlignment="1">
      <alignment horizontal="right" vertical="center"/>
    </xf>
    <xf numFmtId="177" fontId="106" fillId="0" borderId="0" xfId="0" applyNumberFormat="1" applyFont="1" applyFill="1" applyBorder="1" applyAlignment="1">
      <alignment horizontal="right" vertical="center"/>
    </xf>
    <xf numFmtId="177" fontId="106" fillId="57" borderId="20" xfId="0" applyNumberFormat="1" applyFont="1" applyFill="1" applyBorder="1" applyAlignment="1">
      <alignment horizontal="right" vertical="center"/>
    </xf>
    <xf numFmtId="177" fontId="106" fillId="0" borderId="20" xfId="0" applyNumberFormat="1" applyFont="1" applyFill="1" applyBorder="1" applyAlignment="1">
      <alignment horizontal="right" vertical="center"/>
    </xf>
    <xf numFmtId="3" fontId="106" fillId="57" borderId="20" xfId="0" applyNumberFormat="1" applyFont="1" applyFill="1" applyBorder="1" applyAlignment="1">
      <alignment horizontal="right" vertical="center"/>
    </xf>
    <xf numFmtId="3" fontId="106" fillId="0" borderId="20" xfId="0" applyNumberFormat="1" applyFont="1" applyFill="1" applyBorder="1" applyAlignment="1">
      <alignment horizontal="right" vertical="center"/>
    </xf>
    <xf numFmtId="3" fontId="106" fillId="0" borderId="0" xfId="0" applyNumberFormat="1" applyFont="1" applyFill="1" applyBorder="1" applyAlignment="1">
      <alignment horizontal="right" vertical="center"/>
    </xf>
    <xf numFmtId="0" fontId="100" fillId="57" borderId="20" xfId="0" applyFont="1" applyFill="1" applyBorder="1" applyAlignment="1">
      <alignment horizontal="center" vertical="center"/>
    </xf>
    <xf numFmtId="0" fontId="100" fillId="54" borderId="20" xfId="0" applyFont="1" applyFill="1" applyBorder="1" applyAlignment="1">
      <alignment horizontal="center" vertical="center"/>
    </xf>
    <xf numFmtId="0" fontId="100" fillId="57" borderId="21" xfId="0" applyFont="1" applyFill="1" applyBorder="1" applyAlignment="1">
      <alignment horizontal="center" vertical="center"/>
    </xf>
    <xf numFmtId="0" fontId="100" fillId="54" borderId="22" xfId="0" applyFont="1" applyFill="1" applyBorder="1" applyAlignment="1">
      <alignment horizontal="center" vertical="center"/>
    </xf>
    <xf numFmtId="0" fontId="100" fillId="57" borderId="22" xfId="0" applyFont="1" applyFill="1" applyBorder="1" applyAlignment="1">
      <alignment horizontal="center" vertical="center"/>
    </xf>
    <xf numFmtId="0" fontId="100" fillId="54" borderId="23" xfId="0" applyFont="1" applyFill="1" applyBorder="1" applyAlignment="1">
      <alignment horizontal="center" vertical="center"/>
    </xf>
    <xf numFmtId="166" fontId="106" fillId="0" borderId="24" xfId="0" applyNumberFormat="1" applyFont="1" applyFill="1" applyBorder="1" applyAlignment="1">
      <alignment horizontal="left" vertical="center"/>
    </xf>
    <xf numFmtId="166" fontId="106" fillId="57" borderId="24" xfId="0" applyNumberFormat="1" applyFont="1" applyFill="1" applyBorder="1" applyAlignment="1">
      <alignment horizontal="left" vertical="center"/>
    </xf>
    <xf numFmtId="9" fontId="87" fillId="0" borderId="0" xfId="220" applyFont="1" applyFill="1" applyBorder="1" applyAlignment="1" applyProtection="1">
      <alignment vertical="center"/>
      <protection/>
    </xf>
    <xf numFmtId="9" fontId="106" fillId="0" borderId="20" xfId="220" applyFont="1" applyFill="1" applyBorder="1" applyAlignment="1" applyProtection="1">
      <alignment vertical="center"/>
      <protection/>
    </xf>
    <xf numFmtId="9" fontId="106" fillId="0" borderId="24" xfId="220" applyFont="1" applyFill="1" applyBorder="1" applyAlignment="1" applyProtection="1">
      <alignment vertical="center"/>
      <protection/>
    </xf>
    <xf numFmtId="9" fontId="87" fillId="57" borderId="0" xfId="220" applyFont="1" applyFill="1" applyBorder="1" applyAlignment="1" applyProtection="1">
      <alignment vertical="center"/>
      <protection/>
    </xf>
    <xf numFmtId="9" fontId="106" fillId="57" borderId="20" xfId="220" applyFont="1" applyFill="1" applyBorder="1" applyAlignment="1" applyProtection="1">
      <alignment vertical="center"/>
      <protection/>
    </xf>
    <xf numFmtId="9" fontId="106" fillId="57" borderId="24" xfId="220" applyFont="1" applyFill="1" applyBorder="1" applyAlignment="1" applyProtection="1">
      <alignment vertical="center"/>
      <protection/>
    </xf>
    <xf numFmtId="166" fontId="0" fillId="0" borderId="0" xfId="157" applyNumberFormat="1" applyFont="1" applyFill="1" applyBorder="1" applyAlignment="1" applyProtection="1">
      <alignment vertical="center"/>
      <protection/>
    </xf>
    <xf numFmtId="166" fontId="106" fillId="0" borderId="20" xfId="157" applyNumberFormat="1" applyFont="1" applyFill="1" applyBorder="1" applyAlignment="1" applyProtection="1">
      <alignment vertical="center"/>
      <protection/>
    </xf>
    <xf numFmtId="166" fontId="106" fillId="0" borderId="24" xfId="157" applyNumberFormat="1" applyFont="1" applyFill="1" applyBorder="1" applyAlignment="1" applyProtection="1">
      <alignment vertical="center"/>
      <protection/>
    </xf>
    <xf numFmtId="0" fontId="107" fillId="55" borderId="0" xfId="193" applyFont="1" applyFill="1" applyAlignment="1">
      <alignment vertical="center" wrapText="1"/>
      <protection/>
    </xf>
    <xf numFmtId="0" fontId="98" fillId="0" borderId="0" xfId="159" applyFont="1" applyBorder="1" applyAlignment="1">
      <alignment horizontal="center" vertical="center" readingOrder="1"/>
      <protection/>
    </xf>
    <xf numFmtId="2" fontId="100" fillId="0" borderId="0" xfId="159" applyNumberFormat="1" applyFont="1" applyFill="1" applyBorder="1" applyAlignment="1">
      <alignment horizontal="center" vertical="center"/>
      <protection/>
    </xf>
    <xf numFmtId="179" fontId="57" fillId="0" borderId="0" xfId="159" applyNumberFormat="1" applyFont="1">
      <alignment/>
      <protection/>
    </xf>
    <xf numFmtId="0" fontId="57" fillId="0" borderId="0" xfId="159" applyFont="1" applyFill="1">
      <alignment/>
      <protection/>
    </xf>
    <xf numFmtId="0" fontId="108" fillId="0" borderId="0" xfId="159" applyFont="1">
      <alignment/>
      <protection/>
    </xf>
    <xf numFmtId="166" fontId="87" fillId="0" borderId="0" xfId="0" applyNumberFormat="1" applyFont="1" applyFill="1" applyBorder="1" applyAlignment="1">
      <alignment horizontal="left" vertical="center"/>
    </xf>
    <xf numFmtId="0" fontId="109" fillId="0" borderId="0" xfId="0" applyFont="1" applyAlignment="1">
      <alignment horizontal="left" vertical="center" wrapText="1"/>
    </xf>
    <xf numFmtId="0" fontId="98" fillId="0" borderId="0" xfId="159" applyFont="1" applyBorder="1" applyAlignment="1">
      <alignment horizontal="center" vertical="center" wrapText="1" readingOrder="1"/>
      <protection/>
    </xf>
    <xf numFmtId="0" fontId="88" fillId="0" borderId="0" xfId="0" applyFont="1" applyBorder="1" applyAlignment="1">
      <alignment horizontal="left" vertical="center"/>
    </xf>
    <xf numFmtId="0" fontId="105" fillId="0" borderId="0" xfId="159" applyFont="1" applyFill="1" applyBorder="1" applyAlignment="1">
      <alignment horizontal="center" vertical="center"/>
      <protection/>
    </xf>
    <xf numFmtId="0" fontId="100" fillId="0" borderId="0" xfId="159" applyFont="1" applyFill="1" applyBorder="1" applyAlignment="1">
      <alignment horizontal="center" vertical="center"/>
      <protection/>
    </xf>
    <xf numFmtId="0" fontId="87" fillId="0" borderId="0" xfId="0" applyFont="1" applyFill="1" applyBorder="1" applyAlignment="1">
      <alignment horizontal="left" vertical="center" wrapText="1"/>
    </xf>
    <xf numFmtId="9" fontId="100" fillId="0" borderId="0" xfId="219" applyFont="1" applyFill="1" applyBorder="1" applyAlignment="1">
      <alignment horizontal="right" vertical="center"/>
    </xf>
    <xf numFmtId="2" fontId="100" fillId="0" borderId="0" xfId="0" applyNumberFormat="1" applyFont="1" applyFill="1" applyBorder="1" applyAlignment="1">
      <alignment horizontal="center" vertical="center"/>
    </xf>
    <xf numFmtId="0" fontId="100" fillId="57" borderId="0" xfId="0" applyFont="1" applyFill="1" applyBorder="1" applyAlignment="1">
      <alignment horizontal="center" vertical="center"/>
    </xf>
    <xf numFmtId="0" fontId="100" fillId="0" borderId="0" xfId="0" applyFont="1" applyFill="1" applyBorder="1" applyAlignment="1">
      <alignment horizontal="center" vertical="center"/>
    </xf>
    <xf numFmtId="0" fontId="100" fillId="57" borderId="25" xfId="0" applyFont="1" applyFill="1" applyBorder="1" applyAlignment="1">
      <alignment horizontal="center" vertical="center"/>
    </xf>
    <xf numFmtId="2" fontId="100" fillId="0" borderId="25" xfId="0" applyNumberFormat="1" applyFont="1" applyFill="1" applyBorder="1" applyAlignment="1">
      <alignment horizontal="center" vertical="center"/>
    </xf>
    <xf numFmtId="0" fontId="100" fillId="57" borderId="25" xfId="0" applyFont="1" applyFill="1" applyBorder="1" applyAlignment="1">
      <alignment horizontal="right" vertical="center"/>
    </xf>
    <xf numFmtId="0" fontId="100" fillId="0" borderId="25" xfId="0" applyFont="1" applyFill="1" applyBorder="1" applyAlignment="1">
      <alignment horizontal="right" vertical="center"/>
    </xf>
    <xf numFmtId="0" fontId="100" fillId="0" borderId="25" xfId="0" applyFont="1" applyFill="1" applyBorder="1" applyAlignment="1">
      <alignment horizontal="center" vertical="center"/>
    </xf>
    <xf numFmtId="166" fontId="106" fillId="54" borderId="0" xfId="0" applyNumberFormat="1" applyFont="1" applyFill="1" applyBorder="1" applyAlignment="1">
      <alignment horizontal="left" vertical="center"/>
    </xf>
    <xf numFmtId="0" fontId="100" fillId="54" borderId="0" xfId="0" applyFont="1" applyFill="1" applyBorder="1" applyAlignment="1">
      <alignment horizontal="center" vertical="center"/>
    </xf>
    <xf numFmtId="166" fontId="100" fillId="57" borderId="0" xfId="159" applyNumberFormat="1" applyFont="1" applyFill="1" applyBorder="1" applyAlignment="1">
      <alignment horizontal="left" vertical="center"/>
      <protection/>
    </xf>
    <xf numFmtId="166" fontId="100" fillId="0" borderId="0" xfId="159" applyNumberFormat="1" applyFont="1" applyFill="1" applyBorder="1" applyAlignment="1">
      <alignment horizontal="left" vertical="center"/>
      <protection/>
    </xf>
    <xf numFmtId="2" fontId="100" fillId="0" borderId="25" xfId="159" applyNumberFormat="1" applyFont="1" applyFill="1" applyBorder="1" applyAlignment="1">
      <alignment horizontal="center" vertical="center"/>
      <protection/>
    </xf>
    <xf numFmtId="0" fontId="100" fillId="0" borderId="25" xfId="159" applyFont="1" applyFill="1" applyBorder="1" applyAlignment="1">
      <alignment horizontal="center" vertical="center" wrapText="1"/>
      <protection/>
    </xf>
    <xf numFmtId="0" fontId="100" fillId="0" borderId="25" xfId="159" applyFont="1" applyFill="1" applyBorder="1" applyAlignment="1">
      <alignment horizontal="center" vertical="center"/>
      <protection/>
    </xf>
    <xf numFmtId="3" fontId="100" fillId="57" borderId="25" xfId="159" applyNumberFormat="1" applyFont="1" applyFill="1" applyBorder="1" applyAlignment="1">
      <alignment horizontal="center" vertical="center" wrapText="1"/>
      <protection/>
    </xf>
    <xf numFmtId="0" fontId="106" fillId="0" borderId="25" xfId="0" applyFont="1" applyFill="1" applyBorder="1" applyAlignment="1">
      <alignment horizontal="center" vertical="center"/>
    </xf>
    <xf numFmtId="0" fontId="57" fillId="0" borderId="0" xfId="193" applyFont="1" applyFill="1" applyBorder="1" applyAlignment="1">
      <alignment horizontal="center" vertical="center"/>
      <protection/>
    </xf>
    <xf numFmtId="0" fontId="0" fillId="0" borderId="0" xfId="159" applyFont="1" applyAlignment="1">
      <alignment horizontal="left" wrapText="1"/>
      <protection/>
    </xf>
    <xf numFmtId="0" fontId="105" fillId="0" borderId="0" xfId="159" applyFont="1" applyFill="1" applyBorder="1" applyAlignment="1">
      <alignment horizontal="center" vertical="center"/>
      <protection/>
    </xf>
    <xf numFmtId="0" fontId="100" fillId="0" borderId="0" xfId="159" applyFont="1" applyFill="1" applyBorder="1" applyAlignment="1">
      <alignment horizontal="center" vertical="center"/>
      <protection/>
    </xf>
    <xf numFmtId="0" fontId="57" fillId="38" borderId="0" xfId="172" applyFont="1" applyFill="1" applyAlignment="1">
      <alignment horizontal="center"/>
      <protection/>
    </xf>
    <xf numFmtId="166" fontId="57" fillId="0" borderId="18" xfId="192" applyNumberFormat="1" applyFont="1" applyFill="1" applyBorder="1" applyAlignment="1">
      <alignment horizontal="center" vertical="center" wrapText="1"/>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ormalny_Segmenty działalności" xfId="194"/>
    <cellStyle name="numjed" xfId="195"/>
    <cellStyle name="Obliczenia" xfId="196"/>
    <cellStyle name="Obliczenia 2" xfId="197"/>
    <cellStyle name="Followed Hyperlink" xfId="198"/>
    <cellStyle name="ok" xfId="199"/>
    <cellStyle name="Option" xfId="200"/>
    <cellStyle name="Percent [2]" xfId="201"/>
    <cellStyle name="Percent 10" xfId="202"/>
    <cellStyle name="Percent 11" xfId="203"/>
    <cellStyle name="Percent 2" xfId="204"/>
    <cellStyle name="Percent 3" xfId="205"/>
    <cellStyle name="Percent 4" xfId="206"/>
    <cellStyle name="Percent 5" xfId="207"/>
    <cellStyle name="Percent 6" xfId="208"/>
    <cellStyle name="Percent 7" xfId="209"/>
    <cellStyle name="Percent 8" xfId="210"/>
    <cellStyle name="Percent 9" xfId="211"/>
    <cellStyle name="PLN_2_miejsca_po_przecinku" xfId="212"/>
    <cellStyle name="Podtytul" xfId="213"/>
    <cellStyle name="pole" xfId="214"/>
    <cellStyle name="pole1" xfId="215"/>
    <cellStyle name="pole2" xfId="216"/>
    <cellStyle name="Price" xfId="217"/>
    <cellStyle name="Price 2" xfId="218"/>
    <cellStyle name="Percent" xfId="219"/>
    <cellStyle name="Procentowy 2" xfId="220"/>
    <cellStyle name="Procentowy 2 2" xfId="221"/>
    <cellStyle name="Procentowy 2 3" xfId="222"/>
    <cellStyle name="Procentowy 2 4" xfId="223"/>
    <cellStyle name="Procentowy 2 5" xfId="224"/>
    <cellStyle name="Procentowy 3" xfId="225"/>
    <cellStyle name="Procentowy 4" xfId="226"/>
    <cellStyle name="Procentowy 5"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2" xfId="303"/>
    <cellStyle name="Zły" xfId="304"/>
    <cellStyle name="一般_PLDT" xfId="305"/>
  </cellStyles>
  <dxfs count="8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6" name="Obraz 12"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7"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9" name="Obraz 15"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0" name="Obraz 16"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1" name="Obraz 17"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2" name="Obraz 18"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3" name="Obraz 19"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4" name="Obraz 20"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5" name="Obraz 21"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xdr:row>
      <xdr:rowOff>28575</xdr:rowOff>
    </xdr:from>
    <xdr:to>
      <xdr:col>1</xdr:col>
      <xdr:colOff>6029325</xdr:colOff>
      <xdr:row>8</xdr:row>
      <xdr:rowOff>276225</xdr:rowOff>
    </xdr:to>
    <xdr:pic>
      <xdr:nvPicPr>
        <xdr:cNvPr id="16" name="Obraz 2"/>
        <xdr:cNvPicPr preferRelativeResize="1">
          <a:picLocks noChangeAspect="1"/>
        </xdr:cNvPicPr>
      </xdr:nvPicPr>
      <xdr:blipFill>
        <a:blip r:embed="rId2"/>
        <a:stretch>
          <a:fillRect/>
        </a:stretch>
      </xdr:blipFill>
      <xdr:spPr>
        <a:xfrm>
          <a:off x="76200" y="390525"/>
          <a:ext cx="6029325" cy="201930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17" name="Obraz 10"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8"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19" name="Obraz 13"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20" name="Obraz 12"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21" name="Obraz 14"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A1D64"/>
  </sheetPr>
  <dimension ref="B2:F83"/>
  <sheetViews>
    <sheetView showGridLines="0" tabSelected="1" zoomScale="90" zoomScaleNormal="90" zoomScaleSheetLayoutView="80" workbookViewId="0" topLeftCell="A1">
      <selection activeCell="A1" sqref="A1"/>
    </sheetView>
  </sheetViews>
  <sheetFormatPr defaultColWidth="9.140625" defaultRowHeight="12.75"/>
  <cols>
    <col min="1" max="1" width="1.1484375" style="1" customWidth="1"/>
    <col min="2" max="2" width="98.421875" style="1" customWidth="1"/>
    <col min="3" max="4" width="19.7109375" style="64" customWidth="1"/>
    <col min="5" max="5" width="15.00390625" style="65" bestFit="1" customWidth="1"/>
    <col min="6" max="6" width="16.28125" style="65" bestFit="1" customWidth="1"/>
    <col min="7" max="16384" width="9.140625" style="1" customWidth="1"/>
  </cols>
  <sheetData>
    <row r="2" spans="2:5" ht="15.75" customHeight="1">
      <c r="B2" s="80"/>
      <c r="C2" s="81"/>
      <c r="E2" s="1"/>
    </row>
    <row r="3" spans="2:6" ht="23.25">
      <c r="B3" s="79"/>
      <c r="C3" s="6"/>
      <c r="D3" s="6"/>
      <c r="E3" s="1"/>
      <c r="F3" s="1"/>
    </row>
    <row r="4" spans="2:6" ht="23.25">
      <c r="B4" s="79"/>
      <c r="C4" s="6"/>
      <c r="D4" s="6"/>
      <c r="E4" s="1"/>
      <c r="F4" s="1"/>
    </row>
    <row r="5" spans="2:6" ht="23.25">
      <c r="B5" s="79"/>
      <c r="C5" s="6"/>
      <c r="D5" s="6"/>
      <c r="E5" s="1"/>
      <c r="F5" s="1"/>
    </row>
    <row r="6" spans="2:6" ht="23.25">
      <c r="B6" s="79"/>
      <c r="C6" s="6"/>
      <c r="D6" s="6"/>
      <c r="E6" s="1"/>
      <c r="F6" s="1"/>
    </row>
    <row r="7" spans="2:6" ht="23.25">
      <c r="B7" s="79"/>
      <c r="C7" s="6"/>
      <c r="D7" s="6"/>
      <c r="E7" s="1"/>
      <c r="F7" s="1"/>
    </row>
    <row r="8" spans="2:6" ht="23.25">
      <c r="B8" s="79"/>
      <c r="C8" s="6"/>
      <c r="D8" s="6"/>
      <c r="E8" s="1"/>
      <c r="F8" s="1"/>
    </row>
    <row r="9" spans="2:6" ht="23.25">
      <c r="B9" s="79"/>
      <c r="C9" s="6"/>
      <c r="D9" s="6"/>
      <c r="E9" s="1"/>
      <c r="F9" s="1"/>
    </row>
    <row r="10" spans="2:6" ht="60">
      <c r="B10" s="181" t="s">
        <v>337</v>
      </c>
      <c r="C10" s="6"/>
      <c r="D10" s="6"/>
      <c r="E10" s="1"/>
      <c r="F10" s="1"/>
    </row>
    <row r="11" spans="2:6" ht="23.25">
      <c r="B11" s="79" t="s">
        <v>92</v>
      </c>
      <c r="C11" s="6"/>
      <c r="D11" s="6"/>
      <c r="E11" s="1"/>
      <c r="F11" s="1"/>
    </row>
    <row r="12" spans="2:6" ht="23.25">
      <c r="B12" s="79" t="s">
        <v>116</v>
      </c>
      <c r="C12" s="6"/>
      <c r="D12" s="6"/>
      <c r="E12" s="1"/>
      <c r="F12" s="1"/>
    </row>
    <row r="13" spans="2:6" ht="23.25">
      <c r="B13" s="79" t="s">
        <v>149</v>
      </c>
      <c r="C13" s="6"/>
      <c r="D13" s="6"/>
      <c r="E13" s="1"/>
      <c r="F13" s="1"/>
    </row>
    <row r="14" spans="2:6" ht="23.25">
      <c r="B14" s="79" t="s">
        <v>197</v>
      </c>
      <c r="C14" s="6"/>
      <c r="D14" s="6"/>
      <c r="E14" s="1"/>
      <c r="F14" s="1"/>
    </row>
    <row r="15" spans="2:6" ht="23.25">
      <c r="B15" s="79" t="s">
        <v>199</v>
      </c>
      <c r="C15" s="6"/>
      <c r="D15" s="6"/>
      <c r="E15" s="1"/>
      <c r="F15" s="1"/>
    </row>
    <row r="16" spans="2:6" ht="23.25">
      <c r="B16" s="79" t="s">
        <v>216</v>
      </c>
      <c r="C16" s="6"/>
      <c r="D16" s="6"/>
      <c r="E16" s="1"/>
      <c r="F16" s="1"/>
    </row>
    <row r="17" spans="2:6" ht="23.25">
      <c r="B17" s="79" t="s">
        <v>321</v>
      </c>
      <c r="C17" s="6"/>
      <c r="D17" s="6"/>
      <c r="E17" s="1"/>
      <c r="F17" s="1"/>
    </row>
    <row r="18" spans="2:6" ht="23.25">
      <c r="B18" s="79" t="s">
        <v>331</v>
      </c>
      <c r="C18" s="6"/>
      <c r="D18" s="6"/>
      <c r="E18" s="1"/>
      <c r="F18" s="1"/>
    </row>
    <row r="19" spans="2:6" ht="23.25">
      <c r="B19" s="79" t="s">
        <v>311</v>
      </c>
      <c r="C19" s="6"/>
      <c r="D19" s="6"/>
      <c r="E19" s="1"/>
      <c r="F19" s="1"/>
    </row>
    <row r="20" spans="2:6" ht="23.25">
      <c r="B20" s="79" t="s">
        <v>313</v>
      </c>
      <c r="C20" s="6"/>
      <c r="D20" s="6"/>
      <c r="E20" s="1"/>
      <c r="F20" s="1"/>
    </row>
    <row r="21" spans="2:6" ht="23.25">
      <c r="B21" s="79" t="s">
        <v>290</v>
      </c>
      <c r="C21" s="6"/>
      <c r="D21" s="6"/>
      <c r="E21" s="1"/>
      <c r="F21" s="1"/>
    </row>
    <row r="22" spans="2:6" ht="23.25">
      <c r="B22" s="79" t="s">
        <v>271</v>
      </c>
      <c r="C22" s="6"/>
      <c r="D22" s="6"/>
      <c r="E22" s="1"/>
      <c r="F22" s="1"/>
    </row>
    <row r="23" spans="2:6" ht="23.25">
      <c r="B23" s="79" t="s">
        <v>322</v>
      </c>
      <c r="C23" s="6"/>
      <c r="D23" s="6"/>
      <c r="E23" s="1"/>
      <c r="F23" s="1"/>
    </row>
    <row r="24" spans="2:6" ht="23.25" customHeight="1">
      <c r="B24" s="79" t="s">
        <v>312</v>
      </c>
      <c r="C24" s="6"/>
      <c r="D24" s="6"/>
      <c r="E24" s="1"/>
      <c r="F24" s="1"/>
    </row>
    <row r="25" spans="2:6" ht="23.25">
      <c r="B25" s="79" t="s">
        <v>320</v>
      </c>
      <c r="C25" s="6"/>
      <c r="D25" s="6"/>
      <c r="E25" s="1"/>
      <c r="F25" s="1"/>
    </row>
    <row r="26" spans="2:6" ht="23.25">
      <c r="B26" s="79"/>
      <c r="C26" s="6"/>
      <c r="D26" s="6"/>
      <c r="E26" s="1"/>
      <c r="F26" s="1"/>
    </row>
    <row r="27" spans="2:6" ht="38.25">
      <c r="B27" s="186" t="s">
        <v>341</v>
      </c>
      <c r="C27" s="6"/>
      <c r="D27" s="6"/>
      <c r="E27" s="1"/>
      <c r="F27" s="1"/>
    </row>
    <row r="28" spans="2:6" ht="12.75" customHeight="1">
      <c r="B28" s="44"/>
      <c r="C28" s="6"/>
      <c r="D28" s="6"/>
      <c r="E28" s="1"/>
      <c r="F28" s="1"/>
    </row>
    <row r="29" spans="2:6" ht="12.75" customHeight="1">
      <c r="B29" s="44"/>
      <c r="C29" s="6"/>
      <c r="D29" s="6"/>
      <c r="E29" s="1"/>
      <c r="F29" s="1"/>
    </row>
    <row r="30" spans="2:6" ht="12.75" customHeight="1">
      <c r="B30" s="44"/>
      <c r="C30" s="6"/>
      <c r="D30" s="6"/>
      <c r="E30" s="1"/>
      <c r="F30" s="1"/>
    </row>
    <row r="31" spans="2:6" ht="12.75" customHeight="1">
      <c r="B31" s="44"/>
      <c r="C31" s="69"/>
      <c r="D31" s="6"/>
      <c r="E31" s="1"/>
      <c r="F31" s="1"/>
    </row>
    <row r="32" spans="2:6" ht="12.75">
      <c r="B32" s="44"/>
      <c r="C32" s="9"/>
      <c r="D32" s="9"/>
      <c r="E32" s="1"/>
      <c r="F32" s="1"/>
    </row>
    <row r="33" spans="2:6" ht="12.75">
      <c r="B33" s="44"/>
      <c r="C33" s="9"/>
      <c r="D33" s="9"/>
      <c r="E33" s="1"/>
      <c r="F33" s="1"/>
    </row>
    <row r="34" spans="2:6" ht="12.75">
      <c r="B34" s="44"/>
      <c r="C34" s="78"/>
      <c r="D34" s="40"/>
      <c r="E34" s="1"/>
      <c r="F34" s="1"/>
    </row>
    <row r="35" spans="2:6" ht="12.75">
      <c r="B35" s="44"/>
      <c r="C35" s="78"/>
      <c r="D35" s="6"/>
      <c r="E35" s="1"/>
      <c r="F35" s="1"/>
    </row>
    <row r="36" spans="2:6" ht="12.75">
      <c r="B36" s="44"/>
      <c r="C36" s="78"/>
      <c r="D36" s="6"/>
      <c r="E36" s="1"/>
      <c r="F36" s="1"/>
    </row>
    <row r="37" spans="2:6" ht="12.75">
      <c r="B37" s="44"/>
      <c r="C37" s="78"/>
      <c r="D37" s="6"/>
      <c r="E37" s="1"/>
      <c r="F37" s="1"/>
    </row>
    <row r="38" spans="2:6" ht="12.75">
      <c r="B38" s="44"/>
      <c r="C38" s="6"/>
      <c r="D38" s="6"/>
      <c r="E38" s="1"/>
      <c r="F38" s="1"/>
    </row>
    <row r="39" spans="2:6" ht="12.75">
      <c r="B39" s="44"/>
      <c r="C39" s="6"/>
      <c r="D39" s="6"/>
      <c r="E39" s="1"/>
      <c r="F39" s="1"/>
    </row>
    <row r="40" spans="2:6" ht="12.75">
      <c r="B40" s="44"/>
      <c r="C40" s="6"/>
      <c r="D40" s="6"/>
      <c r="E40" s="1"/>
      <c r="F40" s="1"/>
    </row>
    <row r="41" spans="2:6" ht="12.75">
      <c r="B41" s="39"/>
      <c r="C41" s="40"/>
      <c r="D41" s="40"/>
      <c r="E41" s="1"/>
      <c r="F41" s="1"/>
    </row>
    <row r="42" spans="2:6" ht="12.75">
      <c r="B42" s="39"/>
      <c r="C42" s="6"/>
      <c r="D42" s="6"/>
      <c r="E42" s="1"/>
      <c r="F42" s="1"/>
    </row>
    <row r="43" spans="2:6" ht="12.75">
      <c r="B43" s="44"/>
      <c r="C43" s="40"/>
      <c r="D43" s="40"/>
      <c r="E43" s="1"/>
      <c r="F43" s="1"/>
    </row>
    <row r="44" spans="2:6" ht="12.75">
      <c r="B44" s="39"/>
      <c r="C44" s="9"/>
      <c r="D44" s="9"/>
      <c r="E44" s="1"/>
      <c r="F44" s="1"/>
    </row>
    <row r="45" spans="2:6" ht="12.75">
      <c r="B45" s="44"/>
      <c r="C45" s="9"/>
      <c r="D45" s="9"/>
      <c r="E45" s="1"/>
      <c r="F45" s="1"/>
    </row>
    <row r="46" spans="2:6" ht="12.75">
      <c r="B46" s="44"/>
      <c r="C46" s="9"/>
      <c r="D46" s="9"/>
      <c r="E46" s="1"/>
      <c r="F46" s="1"/>
    </row>
    <row r="47" spans="2:6" ht="12.75">
      <c r="B47" s="44"/>
      <c r="C47" s="9"/>
      <c r="D47" s="9"/>
      <c r="E47" s="1"/>
      <c r="F47" s="1"/>
    </row>
    <row r="48" spans="2:6" ht="12.75">
      <c r="B48" s="44"/>
      <c r="C48" s="9"/>
      <c r="D48" s="9"/>
      <c r="E48" s="1"/>
      <c r="F48" s="1"/>
    </row>
    <row r="49" spans="2:6" ht="21.75" customHeight="1">
      <c r="B49" s="44"/>
      <c r="C49" s="205"/>
      <c r="D49" s="205"/>
      <c r="E49" s="1"/>
      <c r="F49" s="1"/>
    </row>
    <row r="50" spans="2:6" ht="12.75">
      <c r="B50" s="44"/>
      <c r="C50" s="40"/>
      <c r="D50" s="40"/>
      <c r="E50" s="43"/>
      <c r="F50" s="7"/>
    </row>
    <row r="51" spans="2:6" ht="12.75">
      <c r="B51" s="44"/>
      <c r="C51" s="6"/>
      <c r="D51" s="6"/>
      <c r="E51" s="23"/>
      <c r="F51" s="7"/>
    </row>
    <row r="52" spans="2:6" ht="12.75">
      <c r="B52" s="39"/>
      <c r="C52" s="6"/>
      <c r="D52" s="6"/>
      <c r="E52" s="23"/>
      <c r="F52" s="7"/>
    </row>
    <row r="53" spans="2:6" ht="12.75">
      <c r="B53" s="44"/>
      <c r="C53" s="6"/>
      <c r="D53" s="6"/>
      <c r="E53" s="23"/>
      <c r="F53" s="7"/>
    </row>
    <row r="54" spans="2:6" ht="12.75">
      <c r="B54" s="39"/>
      <c r="C54" s="6"/>
      <c r="D54" s="6"/>
      <c r="E54" s="23"/>
      <c r="F54" s="7"/>
    </row>
    <row r="55" spans="2:6" ht="12.75">
      <c r="B55" s="44"/>
      <c r="C55" s="9"/>
      <c r="D55" s="9"/>
      <c r="E55" s="28"/>
      <c r="F55" s="10"/>
    </row>
    <row r="56" spans="2:6" ht="12.75">
      <c r="B56" s="44"/>
      <c r="C56" s="6"/>
      <c r="D56" s="6"/>
      <c r="E56" s="23"/>
      <c r="F56" s="7"/>
    </row>
    <row r="57" spans="2:6" ht="12.75">
      <c r="B57" s="44"/>
      <c r="C57" s="9"/>
      <c r="D57" s="9"/>
      <c r="E57" s="28"/>
      <c r="F57" s="10"/>
    </row>
    <row r="58" spans="2:6" ht="12.75">
      <c r="B58" s="44"/>
      <c r="C58" s="9"/>
      <c r="D58" s="9"/>
      <c r="E58" s="28"/>
      <c r="F58" s="10"/>
    </row>
    <row r="59" spans="2:6" ht="12.75">
      <c r="B59" s="44"/>
      <c r="C59" s="40"/>
      <c r="D59" s="40"/>
      <c r="E59" s="23"/>
      <c r="F59" s="41"/>
    </row>
    <row r="60" spans="2:6" ht="12.75">
      <c r="B60" s="44"/>
      <c r="C60" s="40"/>
      <c r="D60" s="40"/>
      <c r="E60" s="23"/>
      <c r="F60" s="41"/>
    </row>
    <row r="61" spans="2:6" ht="12.75">
      <c r="B61" s="44"/>
      <c r="C61" s="6"/>
      <c r="D61" s="6"/>
      <c r="E61" s="23"/>
      <c r="F61" s="7"/>
    </row>
    <row r="62" spans="2:6" ht="12.75">
      <c r="B62" s="44"/>
      <c r="C62" s="6"/>
      <c r="D62" s="6"/>
      <c r="E62" s="23"/>
      <c r="F62" s="7"/>
    </row>
    <row r="63" spans="2:6" ht="12.75">
      <c r="B63" s="39"/>
      <c r="C63" s="6"/>
      <c r="D63" s="6"/>
      <c r="E63" s="23"/>
      <c r="F63" s="7"/>
    </row>
    <row r="64" spans="2:6" ht="12.75">
      <c r="B64" s="44"/>
      <c r="C64" s="6"/>
      <c r="D64" s="6"/>
      <c r="E64" s="23"/>
      <c r="F64" s="7"/>
    </row>
    <row r="65" spans="2:6" ht="12.75">
      <c r="B65" s="39"/>
      <c r="C65" s="6"/>
      <c r="D65" s="6"/>
      <c r="E65" s="23"/>
      <c r="F65" s="7"/>
    </row>
    <row r="66" spans="2:6" ht="12.75">
      <c r="B66" s="44"/>
      <c r="C66" s="6"/>
      <c r="D66" s="6"/>
      <c r="E66" s="23"/>
      <c r="F66" s="7"/>
    </row>
    <row r="67" spans="2:6" ht="12.75">
      <c r="B67" s="39"/>
      <c r="C67" s="44"/>
      <c r="D67" s="44"/>
      <c r="E67" s="66"/>
      <c r="F67" s="45"/>
    </row>
    <row r="68" spans="2:6" ht="12.75">
      <c r="B68" s="50"/>
      <c r="C68" s="9"/>
      <c r="D68" s="9"/>
      <c r="E68" s="28"/>
      <c r="F68" s="10"/>
    </row>
    <row r="69" spans="2:6" ht="12.75">
      <c r="B69" s="50"/>
      <c r="C69" s="44"/>
      <c r="D69" s="44"/>
      <c r="E69" s="66"/>
      <c r="F69" s="45"/>
    </row>
    <row r="70" spans="2:6" ht="12.75">
      <c r="B70" s="50"/>
      <c r="C70" s="39"/>
      <c r="D70" s="39"/>
      <c r="E70" s="67"/>
      <c r="F70" s="68"/>
    </row>
    <row r="71" spans="3:6" ht="12.75">
      <c r="C71" s="6"/>
      <c r="D71" s="6"/>
      <c r="E71" s="23"/>
      <c r="F71" s="7"/>
    </row>
    <row r="72" spans="3:6" ht="12.75">
      <c r="C72" s="6"/>
      <c r="D72" s="6"/>
      <c r="E72" s="23"/>
      <c r="F72" s="7"/>
    </row>
    <row r="73" spans="3:6" ht="12.75">
      <c r="C73" s="6"/>
      <c r="D73" s="6"/>
      <c r="E73" s="23"/>
      <c r="F73" s="7"/>
    </row>
    <row r="74" spans="3:6" ht="12.75">
      <c r="C74" s="6"/>
      <c r="D74" s="6"/>
      <c r="E74" s="23"/>
      <c r="F74" s="7"/>
    </row>
    <row r="75" spans="3:6" ht="12.75">
      <c r="C75" s="6"/>
      <c r="D75" s="6"/>
      <c r="E75" s="23"/>
      <c r="F75" s="7"/>
    </row>
    <row r="76" spans="3:6" ht="12.75">
      <c r="C76" s="6"/>
      <c r="D76" s="6"/>
      <c r="E76" s="23"/>
      <c r="F76" s="7"/>
    </row>
    <row r="77" spans="3:6" ht="12.75">
      <c r="C77" s="6"/>
      <c r="D77" s="6"/>
      <c r="E77" s="23"/>
      <c r="F77" s="7"/>
    </row>
    <row r="78" spans="3:6" ht="12.75">
      <c r="C78" s="44"/>
      <c r="D78" s="44"/>
      <c r="E78" s="66"/>
      <c r="F78" s="45"/>
    </row>
    <row r="79" spans="3:6" ht="12.75">
      <c r="C79" s="9"/>
      <c r="D79" s="9"/>
      <c r="E79" s="28"/>
      <c r="F79" s="10"/>
    </row>
    <row r="80" spans="3:6" ht="12.75">
      <c r="C80" s="44"/>
      <c r="D80" s="44"/>
      <c r="E80" s="66"/>
      <c r="F80" s="45"/>
    </row>
    <row r="81" spans="3:6" ht="12.75">
      <c r="C81" s="9"/>
      <c r="D81" s="9"/>
      <c r="E81" s="28"/>
      <c r="F81" s="10"/>
    </row>
    <row r="82" spans="3:6" ht="12.75">
      <c r="C82" s="70"/>
      <c r="D82" s="44"/>
      <c r="E82" s="66"/>
      <c r="F82" s="45"/>
    </row>
    <row r="83" spans="3:6" ht="12.75">
      <c r="C83" s="9"/>
      <c r="D83" s="9"/>
      <c r="E83" s="28"/>
      <c r="F83" s="10"/>
    </row>
  </sheetData>
  <sheetProtection/>
  <mergeCells count="1">
    <mergeCell ref="C49:D49"/>
  </mergeCells>
  <hyperlinks>
    <hyperlink ref="B11" location="'P&amp;L'!A1" display="Consolidated statement of profit or loss"/>
    <hyperlink ref="B12" location="'Balance sheet'!A1" display="Consolidated statement of financial position"/>
    <hyperlink ref="B13" location="'Cash flows'!A1" display="Consolidated statement of cash flows"/>
    <hyperlink ref="B14" location="Revenue!A1" display="Revenue from sale of gas and other revenue"/>
    <hyperlink ref="B15" location="'Operating costs'!A1" display="Operating expenses"/>
    <hyperlink ref="B16" location="Hedging!A1" display="Gains/losses on derivative instruments and currency exchange differences"/>
    <hyperlink ref="B18" location="'Changes in segment presentation'!A1" display="Changes in reporting segment presentation"/>
    <hyperlink ref="B19" location="'Segment E&amp;P quarterly 2016-17'!A1" display="Exploration and Production"/>
    <hyperlink ref="B20" location="'Segment T&amp;S quarterly 2016-17'!A1" display="Trade and Storage"/>
    <hyperlink ref="B21" location="'Segment D quarterly 2016-17'!A1" display="Distribution"/>
    <hyperlink ref="B22" location="'Segment Gen quarterly 2016-17'!A1" display="Generation"/>
    <hyperlink ref="B23" location="'Segment Oth quarterly 2016-17'!A1" display="Others Segments"/>
    <hyperlink ref="B25" location="'Customer Groups 2013-2017'!A1" display="Gas sales volumes by customer group"/>
    <hyperlink ref="B24" location="'Operating data'!A1" display="Operating data"/>
    <hyperlink ref="B17" location="'Segments quartely'!A1" display="Segments quarterly"/>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51" customWidth="1"/>
    <col min="2" max="2" width="47.421875" style="51" bestFit="1" customWidth="1"/>
    <col min="3" max="9" width="13.8515625" style="51" customWidth="1"/>
    <col min="10" max="10" width="7.28125" style="51" customWidth="1"/>
    <col min="11" max="11" width="47.421875" style="51" bestFit="1" customWidth="1"/>
    <col min="12" max="18" width="13.8515625" style="51" customWidth="1"/>
    <col min="19" max="16384" width="9.140625" style="51" customWidth="1"/>
  </cols>
  <sheetData>
    <row r="1" spans="3:18" ht="12.75">
      <c r="C1" s="52"/>
      <c r="D1" s="52"/>
      <c r="E1" s="52"/>
      <c r="F1" s="52"/>
      <c r="G1" s="52"/>
      <c r="H1" s="52"/>
      <c r="I1" s="52"/>
      <c r="L1" s="52"/>
      <c r="M1" s="52"/>
      <c r="N1" s="52"/>
      <c r="O1" s="52"/>
      <c r="P1" s="52"/>
      <c r="Q1" s="52"/>
      <c r="R1" s="52"/>
    </row>
    <row r="2" spans="2:18" ht="12.75">
      <c r="B2" s="13" t="s">
        <v>13</v>
      </c>
      <c r="C2" s="209" t="s">
        <v>46</v>
      </c>
      <c r="D2" s="209"/>
      <c r="E2" s="209"/>
      <c r="F2" s="209"/>
      <c r="G2" s="209"/>
      <c r="H2" s="209"/>
      <c r="I2" s="209"/>
      <c r="K2" s="13" t="s">
        <v>13</v>
      </c>
      <c r="L2" s="209" t="s">
        <v>35</v>
      </c>
      <c r="M2" s="209"/>
      <c r="N2" s="209"/>
      <c r="O2" s="209"/>
      <c r="P2" s="209"/>
      <c r="Q2" s="209"/>
      <c r="R2" s="209"/>
    </row>
    <row r="3" spans="2:11" s="52" customFormat="1" ht="12.75">
      <c r="B3" s="14"/>
      <c r="K3" s="14"/>
    </row>
    <row r="4" spans="2:18" ht="25.5">
      <c r="B4" s="47" t="s">
        <v>64</v>
      </c>
      <c r="C4" s="16" t="s">
        <v>33</v>
      </c>
      <c r="D4" s="16" t="s">
        <v>11</v>
      </c>
      <c r="E4" s="16" t="s">
        <v>27</v>
      </c>
      <c r="F4" s="16" t="s">
        <v>41</v>
      </c>
      <c r="G4" s="16" t="s">
        <v>21</v>
      </c>
      <c r="H4" s="16" t="s">
        <v>28</v>
      </c>
      <c r="I4" s="16" t="s">
        <v>31</v>
      </c>
      <c r="K4" s="17" t="s">
        <v>65</v>
      </c>
      <c r="L4" s="18" t="s">
        <v>33</v>
      </c>
      <c r="M4" s="18" t="s">
        <v>11</v>
      </c>
      <c r="N4" s="18" t="s">
        <v>27</v>
      </c>
      <c r="O4" s="18" t="s">
        <v>41</v>
      </c>
      <c r="P4" s="18" t="s">
        <v>21</v>
      </c>
      <c r="Q4" s="18" t="s">
        <v>28</v>
      </c>
      <c r="R4" s="18" t="s">
        <v>31</v>
      </c>
    </row>
    <row r="5" spans="2:18" ht="12.75">
      <c r="B5" s="19" t="s">
        <v>34</v>
      </c>
      <c r="C5" s="20"/>
      <c r="D5" s="20"/>
      <c r="E5" s="20"/>
      <c r="F5" s="20"/>
      <c r="G5" s="20"/>
      <c r="H5" s="20"/>
      <c r="I5" s="21"/>
      <c r="K5" s="19" t="s">
        <v>34</v>
      </c>
      <c r="L5" s="20"/>
      <c r="M5" s="20"/>
      <c r="N5" s="20"/>
      <c r="O5" s="20"/>
      <c r="P5" s="20"/>
      <c r="Q5" s="20"/>
      <c r="R5" s="21"/>
    </row>
    <row r="6" spans="2:18" ht="12.75">
      <c r="B6" s="22"/>
      <c r="C6" s="6"/>
      <c r="D6" s="6"/>
      <c r="E6" s="6"/>
      <c r="F6" s="6"/>
      <c r="G6" s="6"/>
      <c r="H6" s="6"/>
      <c r="I6" s="6"/>
      <c r="K6" s="22"/>
      <c r="L6" s="6"/>
      <c r="M6" s="6"/>
      <c r="N6" s="6"/>
      <c r="O6" s="6"/>
      <c r="P6" s="6"/>
      <c r="Q6" s="6"/>
      <c r="R6" s="6"/>
    </row>
    <row r="7" spans="2:18" ht="12.75">
      <c r="B7" s="22" t="s">
        <v>23</v>
      </c>
      <c r="C7" s="6">
        <v>1144</v>
      </c>
      <c r="D7" s="6">
        <v>7874</v>
      </c>
      <c r="E7" s="6">
        <v>37</v>
      </c>
      <c r="F7" s="6">
        <v>422</v>
      </c>
      <c r="G7" s="6">
        <v>60</v>
      </c>
      <c r="H7" s="6">
        <v>0</v>
      </c>
      <c r="I7" s="9">
        <v>9537</v>
      </c>
      <c r="K7" s="22" t="s">
        <v>23</v>
      </c>
      <c r="L7" s="53">
        <f aca="true" t="shared" si="0" ref="L7:P9">C7/C54-1</f>
        <v>0.1063829787234043</v>
      </c>
      <c r="M7" s="53">
        <f t="shared" si="0"/>
        <v>-0.07375602870250564</v>
      </c>
      <c r="N7" s="53">
        <f t="shared" si="0"/>
        <v>0.3214285714285714</v>
      </c>
      <c r="O7" s="53">
        <f t="shared" si="0"/>
        <v>-0.3258785942492013</v>
      </c>
      <c r="P7" s="53">
        <f t="shared" si="0"/>
        <v>0.30434782608695654</v>
      </c>
      <c r="Q7" s="53"/>
      <c r="R7" s="53">
        <f>I7/I54-1</f>
        <v>-0.06819736199316073</v>
      </c>
    </row>
    <row r="8" spans="2:18" ht="12.75">
      <c r="B8" s="22" t="s">
        <v>24</v>
      </c>
      <c r="C8" s="6">
        <v>473</v>
      </c>
      <c r="D8" s="6">
        <v>75</v>
      </c>
      <c r="E8" s="6">
        <v>1227</v>
      </c>
      <c r="F8" s="6">
        <v>229</v>
      </c>
      <c r="G8" s="6">
        <v>26</v>
      </c>
      <c r="H8" s="6">
        <v>-2030</v>
      </c>
      <c r="I8" s="9">
        <v>0</v>
      </c>
      <c r="K8" s="22" t="s">
        <v>24</v>
      </c>
      <c r="L8" s="53">
        <f t="shared" si="0"/>
        <v>0.43333333333333335</v>
      </c>
      <c r="M8" s="53">
        <f t="shared" si="0"/>
        <v>-0.038461538461538436</v>
      </c>
      <c r="N8" s="53">
        <f t="shared" si="0"/>
        <v>-0.11853448275862066</v>
      </c>
      <c r="O8" s="53">
        <f t="shared" si="0"/>
        <v>0.7218045112781954</v>
      </c>
      <c r="P8" s="53">
        <f t="shared" si="0"/>
        <v>0.040000000000000036</v>
      </c>
      <c r="Q8" s="53">
        <f>H8/H55-1</f>
        <v>0.036772216547497516</v>
      </c>
      <c r="R8" s="53"/>
    </row>
    <row r="9" spans="2:18" ht="12.75">
      <c r="B9" s="24" t="s">
        <v>25</v>
      </c>
      <c r="C9" s="25">
        <v>1617</v>
      </c>
      <c r="D9" s="25">
        <v>7949</v>
      </c>
      <c r="E9" s="25">
        <v>1264</v>
      </c>
      <c r="F9" s="25">
        <v>651</v>
      </c>
      <c r="G9" s="25">
        <v>86</v>
      </c>
      <c r="H9" s="25">
        <v>-2030</v>
      </c>
      <c r="I9" s="4">
        <v>9537</v>
      </c>
      <c r="K9" s="24" t="s">
        <v>25</v>
      </c>
      <c r="L9" s="54">
        <f t="shared" si="0"/>
        <v>0.185483870967742</v>
      </c>
      <c r="M9" s="54">
        <f t="shared" si="0"/>
        <v>-0.07343513229980181</v>
      </c>
      <c r="N9" s="54">
        <f t="shared" si="0"/>
        <v>-0.10985915492957743</v>
      </c>
      <c r="O9" s="54">
        <f t="shared" si="0"/>
        <v>-0.14229249011857703</v>
      </c>
      <c r="P9" s="54">
        <f t="shared" si="0"/>
        <v>0.21126760563380276</v>
      </c>
      <c r="Q9" s="54">
        <f>H9/H56-1</f>
        <v>0.036772216547497516</v>
      </c>
      <c r="R9" s="54">
        <f>I9/I56-1</f>
        <v>-0.06819736199316073</v>
      </c>
    </row>
    <row r="10" spans="2:18" ht="12.75">
      <c r="B10" s="22"/>
      <c r="C10" s="6"/>
      <c r="D10" s="6"/>
      <c r="E10" s="6"/>
      <c r="F10" s="6"/>
      <c r="G10" s="6"/>
      <c r="H10" s="6"/>
      <c r="I10" s="9"/>
      <c r="K10" s="22"/>
      <c r="L10" s="53"/>
      <c r="M10" s="53"/>
      <c r="N10" s="53"/>
      <c r="O10" s="53"/>
      <c r="P10" s="53"/>
      <c r="Q10" s="53"/>
      <c r="R10" s="53"/>
    </row>
    <row r="11" spans="2:18" ht="12.75">
      <c r="B11" s="26" t="s">
        <v>29</v>
      </c>
      <c r="C11" s="6">
        <v>-281</v>
      </c>
      <c r="D11" s="6">
        <v>-39</v>
      </c>
      <c r="E11" s="6">
        <v>-216</v>
      </c>
      <c r="F11" s="6">
        <v>-82</v>
      </c>
      <c r="G11" s="6">
        <v>-5</v>
      </c>
      <c r="H11" s="6">
        <v>0</v>
      </c>
      <c r="I11" s="9">
        <v>-623</v>
      </c>
      <c r="K11" s="26" t="s">
        <v>29</v>
      </c>
      <c r="L11" s="53">
        <f aca="true" t="shared" si="1" ref="L11:Q18">C11/C58-1</f>
        <v>0.48677248677248675</v>
      </c>
      <c r="M11" s="53">
        <f t="shared" si="1"/>
        <v>-0.11363636363636365</v>
      </c>
      <c r="N11" s="53">
        <f t="shared" si="1"/>
        <v>0.023696682464454888</v>
      </c>
      <c r="O11" s="53">
        <f t="shared" si="1"/>
        <v>-0.18000000000000005</v>
      </c>
      <c r="P11" s="53">
        <f t="shared" si="1"/>
        <v>0</v>
      </c>
      <c r="Q11" s="53"/>
      <c r="R11" s="53">
        <f aca="true" t="shared" si="2" ref="R11:R18">I11/I58-1</f>
        <v>0.13479052823315119</v>
      </c>
    </row>
    <row r="12" spans="2:18" ht="12.75">
      <c r="B12" s="26" t="s">
        <v>12</v>
      </c>
      <c r="C12" s="6">
        <v>-491</v>
      </c>
      <c r="D12" s="6">
        <v>-7721</v>
      </c>
      <c r="E12" s="6">
        <v>-639</v>
      </c>
      <c r="F12" s="6">
        <v>-435</v>
      </c>
      <c r="G12" s="6">
        <v>-97</v>
      </c>
      <c r="H12" s="6">
        <v>2027</v>
      </c>
      <c r="I12" s="9">
        <v>-7356</v>
      </c>
      <c r="K12" s="26" t="s">
        <v>12</v>
      </c>
      <c r="L12" s="53">
        <f t="shared" si="1"/>
        <v>0.08628318584070804</v>
      </c>
      <c r="M12" s="53">
        <f t="shared" si="1"/>
        <v>-0.09990673816740503</v>
      </c>
      <c r="N12" s="53">
        <f t="shared" si="1"/>
        <v>0.056198347107438096</v>
      </c>
      <c r="O12" s="53">
        <f t="shared" si="1"/>
        <v>-0.13346613545816732</v>
      </c>
      <c r="P12" s="53">
        <f t="shared" si="1"/>
        <v>0.15476190476190466</v>
      </c>
      <c r="Q12" s="53">
        <f t="shared" si="1"/>
        <v>0.033129459734964284</v>
      </c>
      <c r="R12" s="53">
        <f t="shared" si="2"/>
        <v>-0.10933527061387582</v>
      </c>
    </row>
    <row r="13" spans="2:18" ht="12.75">
      <c r="B13" s="48" t="s">
        <v>1</v>
      </c>
      <c r="C13" s="6">
        <v>-82</v>
      </c>
      <c r="D13" s="6">
        <v>-6011</v>
      </c>
      <c r="E13" s="6">
        <v>-214</v>
      </c>
      <c r="F13" s="6">
        <v>-353</v>
      </c>
      <c r="G13" s="6">
        <v>-20</v>
      </c>
      <c r="H13" s="6">
        <v>740</v>
      </c>
      <c r="I13" s="9">
        <v>-5940</v>
      </c>
      <c r="K13" s="48" t="s">
        <v>1</v>
      </c>
      <c r="L13" s="53">
        <f t="shared" si="1"/>
        <v>-0.12765957446808507</v>
      </c>
      <c r="M13" s="53">
        <f t="shared" si="1"/>
        <v>-0.1287143064212205</v>
      </c>
      <c r="N13" s="53">
        <f t="shared" si="1"/>
        <v>1.6749999999999998</v>
      </c>
      <c r="O13" s="53">
        <f t="shared" si="1"/>
        <v>-0.14939759036144573</v>
      </c>
      <c r="P13" s="53">
        <f t="shared" si="1"/>
        <v>0</v>
      </c>
      <c r="Q13" s="53">
        <f t="shared" si="1"/>
        <v>0.4258188824662814</v>
      </c>
      <c r="R13" s="53">
        <f t="shared" si="2"/>
        <v>-0.1500930032908857</v>
      </c>
    </row>
    <row r="14" spans="2:18" ht="12.75">
      <c r="B14" s="49" t="s">
        <v>22</v>
      </c>
      <c r="C14" s="6">
        <v>-257</v>
      </c>
      <c r="D14" s="6">
        <v>-107</v>
      </c>
      <c r="E14" s="6">
        <v>-252</v>
      </c>
      <c r="F14" s="6">
        <v>-35</v>
      </c>
      <c r="G14" s="6">
        <v>-35</v>
      </c>
      <c r="H14" s="6">
        <v>0</v>
      </c>
      <c r="I14" s="9">
        <v>-686</v>
      </c>
      <c r="K14" s="49" t="s">
        <v>22</v>
      </c>
      <c r="L14" s="53">
        <f t="shared" si="1"/>
        <v>0.04048582995951411</v>
      </c>
      <c r="M14" s="53">
        <f t="shared" si="1"/>
        <v>0.15053763440860224</v>
      </c>
      <c r="N14" s="53">
        <f t="shared" si="1"/>
        <v>-0.03816793893129766</v>
      </c>
      <c r="O14" s="53">
        <f t="shared" si="1"/>
        <v>0.02941176470588225</v>
      </c>
      <c r="P14" s="53">
        <f t="shared" si="1"/>
        <v>0</v>
      </c>
      <c r="Q14" s="53" t="e">
        <f t="shared" si="1"/>
        <v>#DIV/0!</v>
      </c>
      <c r="R14" s="53">
        <f t="shared" si="2"/>
        <v>0.02235469448584193</v>
      </c>
    </row>
    <row r="15" spans="2:18" ht="12.75">
      <c r="B15" s="48" t="s">
        <v>30</v>
      </c>
      <c r="C15" s="6">
        <v>-207</v>
      </c>
      <c r="D15" s="6">
        <v>-1398</v>
      </c>
      <c r="E15" s="6">
        <v>-164</v>
      </c>
      <c r="F15" s="6">
        <v>-24</v>
      </c>
      <c r="G15" s="6">
        <v>-37</v>
      </c>
      <c r="H15" s="6">
        <v>1245</v>
      </c>
      <c r="I15" s="9">
        <v>-585</v>
      </c>
      <c r="K15" s="48" t="s">
        <v>30</v>
      </c>
      <c r="L15" s="53">
        <f t="shared" si="1"/>
        <v>0.09523809523809534</v>
      </c>
      <c r="M15" s="53">
        <f t="shared" si="1"/>
        <v>-0.0968992248062015</v>
      </c>
      <c r="N15" s="53">
        <f t="shared" si="1"/>
        <v>-0.2931034482758621</v>
      </c>
      <c r="O15" s="53">
        <f t="shared" si="1"/>
        <v>-0.22580645161290325</v>
      </c>
      <c r="P15" s="53">
        <f t="shared" si="1"/>
        <v>0.19354838709677424</v>
      </c>
      <c r="Q15" s="53">
        <f t="shared" si="1"/>
        <v>-0.11387900355871883</v>
      </c>
      <c r="R15" s="53">
        <f t="shared" si="2"/>
        <v>-0.06549520766773165</v>
      </c>
    </row>
    <row r="16" spans="2:18" ht="12.75">
      <c r="B16" s="48" t="s">
        <v>0</v>
      </c>
      <c r="C16" s="6">
        <v>113</v>
      </c>
      <c r="D16" s="6">
        <v>9</v>
      </c>
      <c r="E16" s="6">
        <v>26</v>
      </c>
      <c r="F16" s="6">
        <v>0</v>
      </c>
      <c r="G16" s="6">
        <v>0</v>
      </c>
      <c r="H16" s="6">
        <v>42</v>
      </c>
      <c r="I16" s="9">
        <v>190</v>
      </c>
      <c r="K16" s="48" t="s">
        <v>0</v>
      </c>
      <c r="L16" s="53">
        <f t="shared" si="1"/>
        <v>-0.0423728813559322</v>
      </c>
      <c r="M16" s="53">
        <f t="shared" si="1"/>
        <v>-0.3076923076923077</v>
      </c>
      <c r="N16" s="53">
        <f t="shared" si="1"/>
        <v>0</v>
      </c>
      <c r="O16" s="53" t="e">
        <f t="shared" si="1"/>
        <v>#DIV/0!</v>
      </c>
      <c r="P16" s="53" t="e">
        <f t="shared" si="1"/>
        <v>#DIV/0!</v>
      </c>
      <c r="Q16" s="53">
        <f t="shared" si="1"/>
        <v>0.050000000000000044</v>
      </c>
      <c r="R16" s="53">
        <f t="shared" si="2"/>
        <v>-0.035532994923857864</v>
      </c>
    </row>
    <row r="17" spans="2:18" ht="12.75">
      <c r="B17" s="48" t="s">
        <v>59</v>
      </c>
      <c r="C17" s="6">
        <v>-58</v>
      </c>
      <c r="D17" s="6">
        <v>-214</v>
      </c>
      <c r="E17" s="6">
        <v>-35</v>
      </c>
      <c r="F17" s="6">
        <v>-23</v>
      </c>
      <c r="G17" s="6">
        <v>-5</v>
      </c>
      <c r="H17" s="6">
        <v>0</v>
      </c>
      <c r="I17" s="9">
        <v>-335</v>
      </c>
      <c r="K17" s="48" t="s">
        <v>59</v>
      </c>
      <c r="L17" s="53">
        <f t="shared" si="1"/>
        <v>0.44999999999999996</v>
      </c>
      <c r="M17" s="53">
        <f t="shared" si="1"/>
        <v>3.196078431372549</v>
      </c>
      <c r="N17" s="53">
        <f t="shared" si="1"/>
        <v>-0.38596491228070173</v>
      </c>
      <c r="O17" s="53">
        <f t="shared" si="1"/>
        <v>0.045454545454545414</v>
      </c>
      <c r="P17" s="53">
        <f t="shared" si="1"/>
        <v>-3.5</v>
      </c>
      <c r="Q17" s="53">
        <f t="shared" si="1"/>
        <v>-1</v>
      </c>
      <c r="R17" s="53">
        <f t="shared" si="2"/>
        <v>0.9705882352941178</v>
      </c>
    </row>
    <row r="18" spans="2:18" ht="12.75">
      <c r="B18" s="27" t="s">
        <v>2</v>
      </c>
      <c r="C18" s="25">
        <v>-772</v>
      </c>
      <c r="D18" s="25">
        <v>-7760</v>
      </c>
      <c r="E18" s="25">
        <v>-855</v>
      </c>
      <c r="F18" s="25">
        <v>-517</v>
      </c>
      <c r="G18" s="25">
        <v>-102</v>
      </c>
      <c r="H18" s="25">
        <v>2027</v>
      </c>
      <c r="I18" s="4">
        <v>-7979</v>
      </c>
      <c r="K18" s="27" t="s">
        <v>2</v>
      </c>
      <c r="L18" s="54">
        <f t="shared" si="1"/>
        <v>0.20436817472698898</v>
      </c>
      <c r="M18" s="54">
        <f t="shared" si="1"/>
        <v>-0.09997680352586402</v>
      </c>
      <c r="N18" s="54">
        <f t="shared" si="1"/>
        <v>0.047794117647058876</v>
      </c>
      <c r="O18" s="54">
        <f t="shared" si="1"/>
        <v>-0.14119601328903653</v>
      </c>
      <c r="P18" s="54">
        <f t="shared" si="1"/>
        <v>0.146067415730337</v>
      </c>
      <c r="Q18" s="54">
        <f t="shared" si="1"/>
        <v>0.033129459734964284</v>
      </c>
      <c r="R18" s="54">
        <f t="shared" si="2"/>
        <v>-0.09411898274296093</v>
      </c>
    </row>
    <row r="19" spans="2:18" ht="12.75">
      <c r="B19" s="26"/>
      <c r="C19" s="6"/>
      <c r="D19" s="6"/>
      <c r="E19" s="6"/>
      <c r="F19" s="6"/>
      <c r="G19" s="6"/>
      <c r="H19" s="6"/>
      <c r="I19" s="9"/>
      <c r="K19" s="26"/>
      <c r="L19" s="53"/>
      <c r="M19" s="53"/>
      <c r="N19" s="53"/>
      <c r="O19" s="53"/>
      <c r="P19" s="53"/>
      <c r="Q19" s="53"/>
      <c r="R19" s="55"/>
    </row>
    <row r="20" spans="2:18" ht="13.5" thickBot="1">
      <c r="B20" s="29" t="s">
        <v>37</v>
      </c>
      <c r="C20" s="11">
        <v>845</v>
      </c>
      <c r="D20" s="11">
        <v>189</v>
      </c>
      <c r="E20" s="11">
        <v>409</v>
      </c>
      <c r="F20" s="11">
        <v>134</v>
      </c>
      <c r="G20" s="11">
        <v>-16</v>
      </c>
      <c r="H20" s="11">
        <v>-3</v>
      </c>
      <c r="I20" s="11">
        <v>1558</v>
      </c>
      <c r="K20" s="29" t="s">
        <v>37</v>
      </c>
      <c r="L20" s="56">
        <f aca="true" t="shared" si="3" ref="L20:R20">C20/C67-1</f>
        <v>0.16874135546334723</v>
      </c>
      <c r="M20" s="56">
        <f t="shared" si="3"/>
        <v>-5.395348837209302</v>
      </c>
      <c r="N20" s="56">
        <f t="shared" si="3"/>
        <v>-0.32284768211920534</v>
      </c>
      <c r="O20" s="56">
        <f t="shared" si="3"/>
        <v>-0.14649681528662417</v>
      </c>
      <c r="P20" s="56">
        <f t="shared" si="3"/>
        <v>-0.11111111111111116</v>
      </c>
      <c r="Q20" s="56">
        <f t="shared" si="3"/>
        <v>-1.75</v>
      </c>
      <c r="R20" s="56">
        <f t="shared" si="3"/>
        <v>0.0918009810791871</v>
      </c>
    </row>
    <row r="21" spans="2:18" ht="13.5" thickTop="1">
      <c r="B21" s="26"/>
      <c r="C21" s="6"/>
      <c r="D21" s="6"/>
      <c r="E21" s="6"/>
      <c r="F21" s="6"/>
      <c r="G21" s="6"/>
      <c r="H21" s="6"/>
      <c r="I21" s="9"/>
      <c r="K21" s="26"/>
      <c r="L21" s="53"/>
      <c r="M21" s="53"/>
      <c r="N21" s="53"/>
      <c r="O21" s="53"/>
      <c r="P21" s="53"/>
      <c r="Q21" s="53"/>
      <c r="R21" s="53"/>
    </row>
    <row r="22" spans="2:18" ht="12.75">
      <c r="B22" s="26" t="s">
        <v>3</v>
      </c>
      <c r="C22" s="6"/>
      <c r="D22" s="6"/>
      <c r="E22" s="6"/>
      <c r="F22" s="6"/>
      <c r="G22" s="6"/>
      <c r="H22" s="6"/>
      <c r="I22" s="9">
        <v>-31</v>
      </c>
      <c r="K22" s="26" t="s">
        <v>3</v>
      </c>
      <c r="L22" s="53"/>
      <c r="M22" s="53"/>
      <c r="N22" s="53"/>
      <c r="O22" s="53"/>
      <c r="P22" s="53"/>
      <c r="Q22" s="53"/>
      <c r="R22" s="53">
        <f>I22/I69-1</f>
        <v>-0.7891156462585034</v>
      </c>
    </row>
    <row r="23" spans="2:18" ht="25.5">
      <c r="B23" s="26" t="s">
        <v>26</v>
      </c>
      <c r="C23" s="6"/>
      <c r="D23" s="6">
        <v>-7</v>
      </c>
      <c r="E23" s="6"/>
      <c r="F23" s="6"/>
      <c r="G23" s="6"/>
      <c r="H23" s="6"/>
      <c r="I23" s="9">
        <v>-7</v>
      </c>
      <c r="K23" s="26" t="s">
        <v>26</v>
      </c>
      <c r="L23" s="53"/>
      <c r="M23" s="53" t="e">
        <f>D23/D70-1</f>
        <v>#DIV/0!</v>
      </c>
      <c r="N23" s="53"/>
      <c r="O23" s="53"/>
      <c r="P23" s="53"/>
      <c r="Q23" s="53"/>
      <c r="R23" s="53" t="e">
        <f>I23/I70-1</f>
        <v>#DIV/0!</v>
      </c>
    </row>
    <row r="24" spans="2:18" ht="12.75">
      <c r="B24" s="26"/>
      <c r="C24" s="6"/>
      <c r="D24" s="6"/>
      <c r="E24" s="6"/>
      <c r="F24" s="6"/>
      <c r="G24" s="6"/>
      <c r="H24" s="6"/>
      <c r="I24" s="9"/>
      <c r="K24" s="26"/>
      <c r="L24" s="53"/>
      <c r="M24" s="53"/>
      <c r="N24" s="53"/>
      <c r="O24" s="53"/>
      <c r="P24" s="53"/>
      <c r="Q24" s="53"/>
      <c r="R24" s="53"/>
    </row>
    <row r="25" spans="2:18" ht="12.75">
      <c r="B25" s="31" t="s">
        <v>38</v>
      </c>
      <c r="C25" s="25"/>
      <c r="D25" s="25"/>
      <c r="E25" s="25"/>
      <c r="F25" s="25"/>
      <c r="G25" s="25"/>
      <c r="H25" s="25"/>
      <c r="I25" s="4">
        <v>1520</v>
      </c>
      <c r="K25" s="31" t="s">
        <v>38</v>
      </c>
      <c r="L25" s="54"/>
      <c r="M25" s="54"/>
      <c r="N25" s="54"/>
      <c r="O25" s="54"/>
      <c r="P25" s="54"/>
      <c r="Q25" s="54"/>
      <c r="R25" s="57">
        <f>I25/I72-1</f>
        <v>0.1875</v>
      </c>
    </row>
    <row r="26" spans="2:18" ht="12.75">
      <c r="B26" s="26"/>
      <c r="C26" s="6"/>
      <c r="D26" s="6"/>
      <c r="E26" s="6"/>
      <c r="F26" s="6"/>
      <c r="G26" s="6"/>
      <c r="H26" s="6"/>
      <c r="I26" s="9"/>
      <c r="K26" s="26"/>
      <c r="L26" s="53"/>
      <c r="M26" s="53"/>
      <c r="N26" s="53"/>
      <c r="O26" s="53"/>
      <c r="P26" s="53"/>
      <c r="Q26" s="53"/>
      <c r="R26" s="53"/>
    </row>
    <row r="27" spans="2:18" ht="12.75">
      <c r="B27" s="26" t="s">
        <v>5</v>
      </c>
      <c r="C27" s="6"/>
      <c r="D27" s="6"/>
      <c r="E27" s="6"/>
      <c r="F27" s="6"/>
      <c r="G27" s="6"/>
      <c r="H27" s="6"/>
      <c r="I27" s="9">
        <v>-340</v>
      </c>
      <c r="K27" s="26" t="s">
        <v>5</v>
      </c>
      <c r="L27" s="53"/>
      <c r="M27" s="53"/>
      <c r="N27" s="53"/>
      <c r="O27" s="53"/>
      <c r="P27" s="53"/>
      <c r="Q27" s="53"/>
      <c r="R27" s="53">
        <f>I27/I74-1</f>
        <v>0.6504854368932038</v>
      </c>
    </row>
    <row r="28" spans="2:18" ht="12.75">
      <c r="B28" s="26"/>
      <c r="C28" s="6"/>
      <c r="D28" s="6"/>
      <c r="E28" s="6"/>
      <c r="F28" s="6"/>
      <c r="G28" s="6"/>
      <c r="H28" s="6"/>
      <c r="I28" s="9"/>
      <c r="K28" s="26"/>
      <c r="L28" s="53"/>
      <c r="M28" s="53"/>
      <c r="N28" s="53"/>
      <c r="O28" s="53"/>
      <c r="P28" s="53"/>
      <c r="Q28" s="53"/>
      <c r="R28" s="53"/>
    </row>
    <row r="29" spans="2:18" ht="13.5" thickBot="1">
      <c r="B29" s="29" t="s">
        <v>36</v>
      </c>
      <c r="C29" s="32"/>
      <c r="D29" s="32"/>
      <c r="E29" s="32"/>
      <c r="F29" s="32"/>
      <c r="G29" s="32"/>
      <c r="H29" s="32"/>
      <c r="I29" s="11">
        <v>1180</v>
      </c>
      <c r="K29" s="29" t="s">
        <v>36</v>
      </c>
      <c r="L29" s="58"/>
      <c r="M29" s="58"/>
      <c r="N29" s="58"/>
      <c r="O29" s="58"/>
      <c r="P29" s="58"/>
      <c r="Q29" s="58"/>
      <c r="R29" s="56">
        <f>I29/I76-1</f>
        <v>0.09869646182495351</v>
      </c>
    </row>
    <row r="30" spans="2:18" ht="13.5" thickTop="1">
      <c r="B30" s="26"/>
      <c r="C30" s="6"/>
      <c r="D30" s="6"/>
      <c r="E30" s="6"/>
      <c r="F30" s="6"/>
      <c r="G30" s="6"/>
      <c r="H30" s="6"/>
      <c r="I30" s="9"/>
      <c r="K30" s="26"/>
      <c r="L30" s="53"/>
      <c r="M30" s="53"/>
      <c r="N30" s="53"/>
      <c r="O30" s="53"/>
      <c r="P30" s="53"/>
      <c r="Q30" s="53"/>
      <c r="R30" s="53"/>
    </row>
    <row r="31" spans="2:18" ht="12.75">
      <c r="B31" s="33" t="s">
        <v>39</v>
      </c>
      <c r="C31" s="6"/>
      <c r="D31" s="6"/>
      <c r="E31" s="6"/>
      <c r="F31" s="6"/>
      <c r="G31" s="6"/>
      <c r="H31" s="6"/>
      <c r="I31" s="9"/>
      <c r="K31" s="33" t="s">
        <v>39</v>
      </c>
      <c r="L31" s="53"/>
      <c r="M31" s="53"/>
      <c r="N31" s="53"/>
      <c r="O31" s="53"/>
      <c r="P31" s="53"/>
      <c r="Q31" s="53"/>
      <c r="R31" s="53"/>
    </row>
    <row r="32" spans="2:18" ht="12.75">
      <c r="B32" s="26" t="s">
        <v>4</v>
      </c>
      <c r="C32" s="6">
        <v>15458</v>
      </c>
      <c r="D32" s="6">
        <v>16746</v>
      </c>
      <c r="E32" s="6">
        <v>14210</v>
      </c>
      <c r="F32" s="6">
        <v>3989</v>
      </c>
      <c r="G32" s="6">
        <v>374</v>
      </c>
      <c r="H32" s="6">
        <v>-5950</v>
      </c>
      <c r="I32" s="9">
        <v>44827</v>
      </c>
      <c r="K32" s="26" t="s">
        <v>4</v>
      </c>
      <c r="L32" s="53">
        <f aca="true" t="shared" si="4" ref="L32:R32">C32/C79-1</f>
        <v>-0.07663819365629299</v>
      </c>
      <c r="M32" s="53">
        <f t="shared" si="4"/>
        <v>-0.0892478381465166</v>
      </c>
      <c r="N32" s="53">
        <f t="shared" si="4"/>
        <v>0.01275746561185942</v>
      </c>
      <c r="O32" s="53">
        <f t="shared" si="4"/>
        <v>-0.05339345040341714</v>
      </c>
      <c r="P32" s="53">
        <f t="shared" si="4"/>
        <v>-0.02857142857142858</v>
      </c>
      <c r="Q32" s="53">
        <f t="shared" si="4"/>
        <v>-0.19278252611585944</v>
      </c>
      <c r="R32" s="53">
        <f t="shared" si="4"/>
        <v>-0.033630111884795255</v>
      </c>
    </row>
    <row r="33" spans="2:18" ht="25.5">
      <c r="B33" s="26" t="s">
        <v>6</v>
      </c>
      <c r="C33" s="6"/>
      <c r="D33" s="6">
        <v>721</v>
      </c>
      <c r="E33" s="6"/>
      <c r="F33" s="6"/>
      <c r="G33" s="6"/>
      <c r="H33" s="6"/>
      <c r="I33" s="9">
        <v>721</v>
      </c>
      <c r="K33" s="26" t="s">
        <v>6</v>
      </c>
      <c r="L33" s="53"/>
      <c r="M33" s="53">
        <f>D33/D80-1</f>
        <v>-0.06485084306095978</v>
      </c>
      <c r="N33" s="53"/>
      <c r="O33" s="53"/>
      <c r="P33" s="53"/>
      <c r="Q33" s="53"/>
      <c r="R33" s="53">
        <f>I33/I80-1</f>
        <v>-0.06485084306095978</v>
      </c>
    </row>
    <row r="34" spans="2:18" ht="12.75">
      <c r="B34" s="26" t="s">
        <v>7</v>
      </c>
      <c r="C34" s="6"/>
      <c r="D34" s="6"/>
      <c r="E34" s="6"/>
      <c r="F34" s="6"/>
      <c r="G34" s="6"/>
      <c r="H34" s="6"/>
      <c r="I34" s="9">
        <v>251</v>
      </c>
      <c r="K34" s="26" t="s">
        <v>7</v>
      </c>
      <c r="L34" s="53"/>
      <c r="M34" s="53"/>
      <c r="N34" s="53"/>
      <c r="O34" s="53"/>
      <c r="P34" s="53"/>
      <c r="Q34" s="53"/>
      <c r="R34" s="53">
        <f>I34/I81-1</f>
        <v>0.10087719298245612</v>
      </c>
    </row>
    <row r="35" spans="2:18" ht="12.75">
      <c r="B35" s="26" t="s">
        <v>8</v>
      </c>
      <c r="C35" s="6"/>
      <c r="D35" s="6"/>
      <c r="E35" s="6"/>
      <c r="F35" s="6"/>
      <c r="G35" s="6"/>
      <c r="H35" s="6"/>
      <c r="I35" s="9">
        <v>989</v>
      </c>
      <c r="K35" s="26" t="s">
        <v>8</v>
      </c>
      <c r="L35" s="53"/>
      <c r="M35" s="53"/>
      <c r="N35" s="53"/>
      <c r="O35" s="53"/>
      <c r="P35" s="53"/>
      <c r="Q35" s="53"/>
      <c r="R35" s="53">
        <f>I35/I82-1</f>
        <v>-0.21069433359936152</v>
      </c>
    </row>
    <row r="36" spans="2:18" ht="12.75">
      <c r="B36" s="26"/>
      <c r="C36" s="6"/>
      <c r="D36" s="6"/>
      <c r="E36" s="6"/>
      <c r="F36" s="6"/>
      <c r="G36" s="6"/>
      <c r="H36" s="6"/>
      <c r="I36" s="9"/>
      <c r="K36" s="26"/>
      <c r="L36" s="53"/>
      <c r="M36" s="53"/>
      <c r="N36" s="53"/>
      <c r="O36" s="53"/>
      <c r="P36" s="53"/>
      <c r="Q36" s="53"/>
      <c r="R36" s="53"/>
    </row>
    <row r="37" spans="2:18" ht="13.5" thickBot="1">
      <c r="B37" s="29" t="s">
        <v>15</v>
      </c>
      <c r="C37" s="11"/>
      <c r="D37" s="11"/>
      <c r="E37" s="11"/>
      <c r="F37" s="11"/>
      <c r="G37" s="11"/>
      <c r="H37" s="11"/>
      <c r="I37" s="11">
        <v>46788</v>
      </c>
      <c r="K37" s="29" t="s">
        <v>15</v>
      </c>
      <c r="L37" s="56"/>
      <c r="M37" s="56"/>
      <c r="N37" s="56"/>
      <c r="O37" s="56"/>
      <c r="P37" s="56"/>
      <c r="Q37" s="56"/>
      <c r="R37" s="56">
        <f>I37/I84-1</f>
        <v>-0.038055881083081444</v>
      </c>
    </row>
    <row r="38" spans="2:18" ht="13.5" thickTop="1">
      <c r="B38" s="26"/>
      <c r="C38" s="6"/>
      <c r="D38" s="6"/>
      <c r="E38" s="6"/>
      <c r="F38" s="6"/>
      <c r="G38" s="6"/>
      <c r="H38" s="6"/>
      <c r="I38" s="9"/>
      <c r="K38" s="26"/>
      <c r="L38" s="53"/>
      <c r="M38" s="53"/>
      <c r="N38" s="53"/>
      <c r="O38" s="53"/>
      <c r="P38" s="53"/>
      <c r="Q38" s="53"/>
      <c r="R38" s="53"/>
    </row>
    <row r="39" spans="2:18" ht="12.75">
      <c r="B39" s="26" t="s">
        <v>16</v>
      </c>
      <c r="C39" s="6"/>
      <c r="D39" s="6"/>
      <c r="E39" s="6"/>
      <c r="F39" s="6"/>
      <c r="G39" s="6"/>
      <c r="H39" s="6"/>
      <c r="I39" s="9">
        <v>29496</v>
      </c>
      <c r="K39" s="26" t="s">
        <v>16</v>
      </c>
      <c r="L39" s="53"/>
      <c r="M39" s="53"/>
      <c r="N39" s="53"/>
      <c r="O39" s="53"/>
      <c r="P39" s="53"/>
      <c r="Q39" s="53"/>
      <c r="R39" s="53">
        <f>I39/I86-1</f>
        <v>0.03818943367005745</v>
      </c>
    </row>
    <row r="40" spans="2:18" ht="12.75">
      <c r="B40" s="26" t="s">
        <v>17</v>
      </c>
      <c r="C40" s="6">
        <v>4994</v>
      </c>
      <c r="D40" s="6">
        <v>4410</v>
      </c>
      <c r="E40" s="6">
        <v>2690</v>
      </c>
      <c r="F40" s="6">
        <v>1940</v>
      </c>
      <c r="G40" s="6">
        <v>169</v>
      </c>
      <c r="H40" s="6">
        <v>-5634</v>
      </c>
      <c r="I40" s="9">
        <v>8569</v>
      </c>
      <c r="K40" s="26" t="s">
        <v>17</v>
      </c>
      <c r="L40" s="53">
        <f aca="true" t="shared" si="5" ref="L40:Q40">C40/C87-1</f>
        <v>-0.17699406723796973</v>
      </c>
      <c r="M40" s="53">
        <f t="shared" si="5"/>
        <v>-0.19452054794520546</v>
      </c>
      <c r="N40" s="53">
        <f t="shared" si="5"/>
        <v>0.015861027190332333</v>
      </c>
      <c r="O40" s="53">
        <f t="shared" si="5"/>
        <v>-0.0005151983513652647</v>
      </c>
      <c r="P40" s="53">
        <f t="shared" si="5"/>
        <v>0.4695652173913043</v>
      </c>
      <c r="Q40" s="53">
        <f t="shared" si="5"/>
        <v>-0.19051724137931036</v>
      </c>
      <c r="R40" s="53">
        <f>I40/I87-1</f>
        <v>-0.07731237213308928</v>
      </c>
    </row>
    <row r="41" spans="2:18" ht="12.75">
      <c r="B41" s="26" t="s">
        <v>18</v>
      </c>
      <c r="C41" s="6"/>
      <c r="D41" s="6"/>
      <c r="E41" s="6"/>
      <c r="F41" s="6"/>
      <c r="G41" s="6"/>
      <c r="H41" s="6"/>
      <c r="I41" s="9">
        <v>6731</v>
      </c>
      <c r="K41" s="26" t="s">
        <v>18</v>
      </c>
      <c r="L41" s="53"/>
      <c r="M41" s="53"/>
      <c r="N41" s="53"/>
      <c r="O41" s="53"/>
      <c r="P41" s="53"/>
      <c r="Q41" s="53"/>
      <c r="R41" s="53">
        <f>I41/I88-1</f>
        <v>-0.24843680214381425</v>
      </c>
    </row>
    <row r="42" spans="2:18" ht="12.75">
      <c r="B42" s="26" t="s">
        <v>14</v>
      </c>
      <c r="C42" s="6"/>
      <c r="D42" s="6"/>
      <c r="E42" s="6"/>
      <c r="F42" s="6"/>
      <c r="G42" s="6"/>
      <c r="H42" s="6"/>
      <c r="I42" s="9">
        <v>1992</v>
      </c>
      <c r="K42" s="26" t="s">
        <v>14</v>
      </c>
      <c r="L42" s="53"/>
      <c r="M42" s="53"/>
      <c r="N42" s="53"/>
      <c r="O42" s="53"/>
      <c r="P42" s="53"/>
      <c r="Q42" s="53"/>
      <c r="R42" s="53">
        <f>I42/I89-1</f>
        <v>0.0035264483627204246</v>
      </c>
    </row>
    <row r="43" spans="2:18" ht="12.75">
      <c r="B43" s="26"/>
      <c r="C43" s="6"/>
      <c r="D43" s="6"/>
      <c r="E43" s="6"/>
      <c r="F43" s="6"/>
      <c r="G43" s="6"/>
      <c r="H43" s="6"/>
      <c r="I43" s="9"/>
      <c r="K43" s="26"/>
      <c r="L43" s="53"/>
      <c r="M43" s="53"/>
      <c r="N43" s="53"/>
      <c r="O43" s="53"/>
      <c r="P43" s="53"/>
      <c r="Q43" s="53"/>
      <c r="R43" s="53"/>
    </row>
    <row r="44" spans="2:18" ht="13.5" thickBot="1">
      <c r="B44" s="29" t="s">
        <v>19</v>
      </c>
      <c r="C44" s="11"/>
      <c r="D44" s="11"/>
      <c r="E44" s="11"/>
      <c r="F44" s="11"/>
      <c r="G44" s="11"/>
      <c r="H44" s="11"/>
      <c r="I44" s="11">
        <v>46788</v>
      </c>
      <c r="K44" s="29" t="s">
        <v>19</v>
      </c>
      <c r="L44" s="56"/>
      <c r="M44" s="56"/>
      <c r="N44" s="56"/>
      <c r="O44" s="56"/>
      <c r="P44" s="56"/>
      <c r="Q44" s="56"/>
      <c r="R44" s="56">
        <f>I44/I91-1</f>
        <v>-0.038055881083081444</v>
      </c>
    </row>
    <row r="45" spans="2:18" ht="13.5" thickTop="1">
      <c r="B45" s="26"/>
      <c r="C45" s="6"/>
      <c r="D45" s="6"/>
      <c r="E45" s="6"/>
      <c r="F45" s="6"/>
      <c r="G45" s="6"/>
      <c r="H45" s="6"/>
      <c r="I45" s="6"/>
      <c r="K45" s="26"/>
      <c r="L45" s="53"/>
      <c r="M45" s="53"/>
      <c r="N45" s="53"/>
      <c r="O45" s="53"/>
      <c r="P45" s="53"/>
      <c r="Q45" s="53"/>
      <c r="R45" s="53"/>
    </row>
    <row r="46" spans="2:18" ht="12.75">
      <c r="B46" s="33" t="s">
        <v>9</v>
      </c>
      <c r="C46" s="6"/>
      <c r="D46" s="6"/>
      <c r="E46" s="6"/>
      <c r="F46" s="6"/>
      <c r="G46" s="6"/>
      <c r="H46" s="6"/>
      <c r="I46" s="6"/>
      <c r="K46" s="33" t="s">
        <v>9</v>
      </c>
      <c r="L46" s="53"/>
      <c r="M46" s="53"/>
      <c r="N46" s="53"/>
      <c r="O46" s="53"/>
      <c r="P46" s="53"/>
      <c r="Q46" s="53"/>
      <c r="R46" s="53"/>
    </row>
    <row r="47" spans="2:18" ht="26.25" thickBot="1">
      <c r="B47" s="34" t="s">
        <v>40</v>
      </c>
      <c r="C47" s="32">
        <v>-242</v>
      </c>
      <c r="D47" s="32">
        <v>-66</v>
      </c>
      <c r="E47" s="32">
        <v>-368</v>
      </c>
      <c r="F47" s="32">
        <v>-39</v>
      </c>
      <c r="G47" s="32">
        <v>-2</v>
      </c>
      <c r="H47" s="32">
        <v>7</v>
      </c>
      <c r="I47" s="11">
        <v>-710</v>
      </c>
      <c r="K47" s="34" t="s">
        <v>40</v>
      </c>
      <c r="L47" s="58">
        <f aca="true" t="shared" si="6" ref="L47:P48">C47/C94-1</f>
        <v>-0.3025936599423631</v>
      </c>
      <c r="M47" s="58">
        <f t="shared" si="6"/>
        <v>0.01538461538461533</v>
      </c>
      <c r="N47" s="58">
        <f t="shared" si="6"/>
        <v>0.05142857142857138</v>
      </c>
      <c r="O47" s="58">
        <f t="shared" si="6"/>
        <v>0.11428571428571432</v>
      </c>
      <c r="P47" s="58">
        <f t="shared" si="6"/>
        <v>-0.6</v>
      </c>
      <c r="Q47" s="58"/>
      <c r="R47" s="56">
        <f>I47/I94-1</f>
        <v>-0.0670170827858082</v>
      </c>
    </row>
    <row r="48" spans="2:18" ht="13.5" thickTop="1">
      <c r="B48" s="26" t="s">
        <v>20</v>
      </c>
      <c r="C48" s="6">
        <v>-1655</v>
      </c>
      <c r="D48" s="6">
        <v>-1484</v>
      </c>
      <c r="E48" s="6">
        <v>-119</v>
      </c>
      <c r="F48" s="6">
        <v>-34</v>
      </c>
      <c r="G48" s="6">
        <v>-20</v>
      </c>
      <c r="H48" s="6">
        <v>0</v>
      </c>
      <c r="I48" s="9">
        <v>-3312</v>
      </c>
      <c r="K48" s="26" t="s">
        <v>20</v>
      </c>
      <c r="L48" s="53">
        <f t="shared" si="6"/>
        <v>0.46460176991150437</v>
      </c>
      <c r="M48" s="53">
        <f t="shared" si="6"/>
        <v>-0.10602409638554222</v>
      </c>
      <c r="N48" s="53">
        <f t="shared" si="6"/>
        <v>0.2268041237113403</v>
      </c>
      <c r="O48" s="53">
        <f t="shared" si="6"/>
        <v>-0.05555555555555558</v>
      </c>
      <c r="P48" s="53">
        <f t="shared" si="6"/>
        <v>1</v>
      </c>
      <c r="Q48" s="53"/>
      <c r="R48" s="55">
        <f>I48/I95-1</f>
        <v>0.12960436562073663</v>
      </c>
    </row>
    <row r="49" spans="2:18" ht="13.5" thickBot="1">
      <c r="B49" s="35" t="s">
        <v>10</v>
      </c>
      <c r="C49" s="36"/>
      <c r="D49" s="36"/>
      <c r="E49" s="36"/>
      <c r="F49" s="36"/>
      <c r="G49" s="36"/>
      <c r="H49" s="36"/>
      <c r="I49" s="36">
        <v>-45</v>
      </c>
      <c r="K49" s="35" t="s">
        <v>10</v>
      </c>
      <c r="L49" s="59"/>
      <c r="M49" s="59"/>
      <c r="N49" s="59"/>
      <c r="O49" s="59"/>
      <c r="P49" s="59"/>
      <c r="Q49" s="59"/>
      <c r="R49" s="59">
        <f>I49/I96-1</f>
        <v>0.09756097560975618</v>
      </c>
    </row>
    <row r="50" spans="2:18" ht="13.5" thickTop="1">
      <c r="B50" s="22"/>
      <c r="C50" s="6"/>
      <c r="D50" s="6"/>
      <c r="E50" s="6"/>
      <c r="F50" s="6"/>
      <c r="G50" s="6"/>
      <c r="H50" s="6"/>
      <c r="I50" s="6"/>
      <c r="K50" s="22"/>
      <c r="L50" s="6"/>
      <c r="M50" s="6"/>
      <c r="N50" s="6"/>
      <c r="O50" s="6"/>
      <c r="P50" s="6"/>
      <c r="Q50" s="6"/>
      <c r="R50" s="6"/>
    </row>
    <row r="51" spans="2:18" ht="25.5">
      <c r="B51" s="15" t="s">
        <v>66</v>
      </c>
      <c r="C51" s="16" t="s">
        <v>33</v>
      </c>
      <c r="D51" s="16" t="s">
        <v>32</v>
      </c>
      <c r="E51" s="16" t="s">
        <v>27</v>
      </c>
      <c r="F51" s="16" t="s">
        <v>41</v>
      </c>
      <c r="G51" s="16" t="s">
        <v>21</v>
      </c>
      <c r="H51" s="16" t="s">
        <v>28</v>
      </c>
      <c r="I51" s="16" t="s">
        <v>31</v>
      </c>
      <c r="K51" s="17" t="s">
        <v>67</v>
      </c>
      <c r="L51" s="18" t="s">
        <v>33</v>
      </c>
      <c r="M51" s="18" t="s">
        <v>11</v>
      </c>
      <c r="N51" s="18" t="s">
        <v>27</v>
      </c>
      <c r="O51" s="18" t="s">
        <v>41</v>
      </c>
      <c r="P51" s="18" t="s">
        <v>21</v>
      </c>
      <c r="Q51" s="18" t="s">
        <v>28</v>
      </c>
      <c r="R51" s="18" t="s">
        <v>31</v>
      </c>
    </row>
    <row r="52" spans="2:18" ht="12.75">
      <c r="B52" s="19" t="s">
        <v>34</v>
      </c>
      <c r="C52" s="20"/>
      <c r="D52" s="20"/>
      <c r="E52" s="20"/>
      <c r="F52" s="20"/>
      <c r="G52" s="20"/>
      <c r="H52" s="20"/>
      <c r="I52" s="21"/>
      <c r="K52" s="19" t="s">
        <v>34</v>
      </c>
      <c r="L52" s="210" t="s">
        <v>46</v>
      </c>
      <c r="M52" s="210"/>
      <c r="N52" s="210"/>
      <c r="O52" s="210"/>
      <c r="P52" s="210"/>
      <c r="Q52" s="210"/>
      <c r="R52" s="210"/>
    </row>
    <row r="53" spans="2:18" ht="12.75">
      <c r="B53" s="22"/>
      <c r="C53" s="6"/>
      <c r="D53" s="6"/>
      <c r="E53" s="6"/>
      <c r="F53" s="6"/>
      <c r="G53" s="6"/>
      <c r="H53" s="6"/>
      <c r="I53" s="6"/>
      <c r="K53" s="22"/>
      <c r="L53" s="6"/>
      <c r="M53" s="6"/>
      <c r="N53" s="6"/>
      <c r="O53" s="6"/>
      <c r="P53" s="6"/>
      <c r="Q53" s="6"/>
      <c r="R53" s="6"/>
    </row>
    <row r="54" spans="2:18" ht="12.75">
      <c r="B54" s="22" t="s">
        <v>23</v>
      </c>
      <c r="C54" s="6">
        <f>1054-20</f>
        <v>1034</v>
      </c>
      <c r="D54" s="6">
        <v>8501</v>
      </c>
      <c r="E54" s="6">
        <v>28</v>
      </c>
      <c r="F54" s="6">
        <v>626</v>
      </c>
      <c r="G54" s="6">
        <v>46</v>
      </c>
      <c r="H54" s="6">
        <v>0</v>
      </c>
      <c r="I54" s="9">
        <f>10255-20</f>
        <v>10235</v>
      </c>
      <c r="K54" s="22" t="s">
        <v>23</v>
      </c>
      <c r="L54" s="7">
        <f aca="true" t="shared" si="7" ref="L54:R56">C7-C54</f>
        <v>110</v>
      </c>
      <c r="M54" s="7">
        <f t="shared" si="7"/>
        <v>-627</v>
      </c>
      <c r="N54" s="7">
        <f t="shared" si="7"/>
        <v>9</v>
      </c>
      <c r="O54" s="7">
        <f t="shared" si="7"/>
        <v>-204</v>
      </c>
      <c r="P54" s="7">
        <f t="shared" si="7"/>
        <v>14</v>
      </c>
      <c r="Q54" s="7">
        <f t="shared" si="7"/>
        <v>0</v>
      </c>
      <c r="R54" s="7">
        <f t="shared" si="7"/>
        <v>-698</v>
      </c>
    </row>
    <row r="55" spans="2:18" ht="12.75">
      <c r="B55" s="22" t="s">
        <v>24</v>
      </c>
      <c r="C55" s="6">
        <v>330</v>
      </c>
      <c r="D55" s="6">
        <v>78</v>
      </c>
      <c r="E55" s="6">
        <v>1392</v>
      </c>
      <c r="F55" s="6">
        <v>133</v>
      </c>
      <c r="G55" s="6">
        <v>25</v>
      </c>
      <c r="H55" s="6">
        <v>-1958</v>
      </c>
      <c r="I55" s="9">
        <v>0</v>
      </c>
      <c r="K55" s="22" t="s">
        <v>24</v>
      </c>
      <c r="L55" s="7">
        <f t="shared" si="7"/>
        <v>143</v>
      </c>
      <c r="M55" s="7">
        <f t="shared" si="7"/>
        <v>-3</v>
      </c>
      <c r="N55" s="7">
        <f t="shared" si="7"/>
        <v>-165</v>
      </c>
      <c r="O55" s="7">
        <f t="shared" si="7"/>
        <v>96</v>
      </c>
      <c r="P55" s="7">
        <f t="shared" si="7"/>
        <v>1</v>
      </c>
      <c r="Q55" s="7">
        <f t="shared" si="7"/>
        <v>-72</v>
      </c>
      <c r="R55" s="7">
        <f t="shared" si="7"/>
        <v>0</v>
      </c>
    </row>
    <row r="56" spans="2:18" ht="12.75">
      <c r="B56" s="24" t="s">
        <v>25</v>
      </c>
      <c r="C56" s="25">
        <f>1384-20</f>
        <v>1364</v>
      </c>
      <c r="D56" s="25">
        <v>8579</v>
      </c>
      <c r="E56" s="25">
        <v>1420</v>
      </c>
      <c r="F56" s="25">
        <v>759</v>
      </c>
      <c r="G56" s="25">
        <v>71</v>
      </c>
      <c r="H56" s="25">
        <v>-1958</v>
      </c>
      <c r="I56" s="4">
        <f>10255-20</f>
        <v>10235</v>
      </c>
      <c r="K56" s="24" t="s">
        <v>25</v>
      </c>
      <c r="L56" s="30">
        <f t="shared" si="7"/>
        <v>253</v>
      </c>
      <c r="M56" s="30">
        <f t="shared" si="7"/>
        <v>-630</v>
      </c>
      <c r="N56" s="30">
        <f t="shared" si="7"/>
        <v>-156</v>
      </c>
      <c r="O56" s="30">
        <f t="shared" si="7"/>
        <v>-108</v>
      </c>
      <c r="P56" s="30">
        <f t="shared" si="7"/>
        <v>15</v>
      </c>
      <c r="Q56" s="30">
        <f t="shared" si="7"/>
        <v>-72</v>
      </c>
      <c r="R56" s="30">
        <f t="shared" si="7"/>
        <v>-698</v>
      </c>
    </row>
    <row r="57" spans="2:18" ht="12.75">
      <c r="B57" s="22"/>
      <c r="C57" s="6"/>
      <c r="D57" s="6"/>
      <c r="E57" s="6"/>
      <c r="F57" s="6"/>
      <c r="G57" s="6"/>
      <c r="H57" s="6"/>
      <c r="I57" s="9"/>
      <c r="K57" s="22"/>
      <c r="L57" s="7"/>
      <c r="M57" s="7"/>
      <c r="N57" s="7"/>
      <c r="O57" s="7"/>
      <c r="P57" s="7"/>
      <c r="Q57" s="7"/>
      <c r="R57" s="7"/>
    </row>
    <row r="58" spans="2:18" ht="12.75">
      <c r="B58" s="26" t="s">
        <v>29</v>
      </c>
      <c r="C58" s="6">
        <v>-189</v>
      </c>
      <c r="D58" s="6">
        <v>-44</v>
      </c>
      <c r="E58" s="6">
        <v>-211</v>
      </c>
      <c r="F58" s="6">
        <v>-100</v>
      </c>
      <c r="G58" s="6">
        <v>-5</v>
      </c>
      <c r="H58" s="6">
        <v>0</v>
      </c>
      <c r="I58" s="9">
        <v>-549</v>
      </c>
      <c r="K58" s="26" t="s">
        <v>29</v>
      </c>
      <c r="L58" s="7">
        <f aca="true" t="shared" si="8" ref="L58:R65">C11-C58</f>
        <v>-92</v>
      </c>
      <c r="M58" s="7">
        <f t="shared" si="8"/>
        <v>5</v>
      </c>
      <c r="N58" s="7">
        <f t="shared" si="8"/>
        <v>-5</v>
      </c>
      <c r="O58" s="7">
        <f t="shared" si="8"/>
        <v>18</v>
      </c>
      <c r="P58" s="7">
        <f t="shared" si="8"/>
        <v>0</v>
      </c>
      <c r="Q58" s="7">
        <f t="shared" si="8"/>
        <v>0</v>
      </c>
      <c r="R58" s="7">
        <f t="shared" si="8"/>
        <v>-74</v>
      </c>
    </row>
    <row r="59" spans="2:18" ht="12.75">
      <c r="B59" s="26" t="s">
        <v>12</v>
      </c>
      <c r="C59" s="6">
        <f>-472+20</f>
        <v>-452</v>
      </c>
      <c r="D59" s="6">
        <v>-8578</v>
      </c>
      <c r="E59" s="6">
        <v>-605</v>
      </c>
      <c r="F59" s="6">
        <v>-502</v>
      </c>
      <c r="G59" s="6">
        <v>-84</v>
      </c>
      <c r="H59" s="6">
        <v>1962</v>
      </c>
      <c r="I59" s="9">
        <f>-8279+20</f>
        <v>-8259</v>
      </c>
      <c r="K59" s="26" t="s">
        <v>12</v>
      </c>
      <c r="L59" s="7">
        <f t="shared" si="8"/>
        <v>-39</v>
      </c>
      <c r="M59" s="7">
        <f t="shared" si="8"/>
        <v>857</v>
      </c>
      <c r="N59" s="7">
        <f t="shared" si="8"/>
        <v>-34</v>
      </c>
      <c r="O59" s="7">
        <f t="shared" si="8"/>
        <v>67</v>
      </c>
      <c r="P59" s="7">
        <f t="shared" si="8"/>
        <v>-13</v>
      </c>
      <c r="Q59" s="7">
        <f t="shared" si="8"/>
        <v>65</v>
      </c>
      <c r="R59" s="7">
        <f t="shared" si="8"/>
        <v>903</v>
      </c>
    </row>
    <row r="60" spans="2:18" ht="12.75">
      <c r="B60" s="48" t="s">
        <v>1</v>
      </c>
      <c r="C60" s="6">
        <v>-94</v>
      </c>
      <c r="D60" s="6">
        <v>-6899</v>
      </c>
      <c r="E60" s="6">
        <v>-80</v>
      </c>
      <c r="F60" s="6">
        <v>-415</v>
      </c>
      <c r="G60" s="6">
        <v>-20</v>
      </c>
      <c r="H60" s="6">
        <v>519</v>
      </c>
      <c r="I60" s="9">
        <v>-6989</v>
      </c>
      <c r="K60" s="48" t="s">
        <v>1</v>
      </c>
      <c r="L60" s="7">
        <f t="shared" si="8"/>
        <v>12</v>
      </c>
      <c r="M60" s="7">
        <f t="shared" si="8"/>
        <v>888</v>
      </c>
      <c r="N60" s="7">
        <f t="shared" si="8"/>
        <v>-134</v>
      </c>
      <c r="O60" s="7">
        <f t="shared" si="8"/>
        <v>62</v>
      </c>
      <c r="P60" s="7">
        <f t="shared" si="8"/>
        <v>0</v>
      </c>
      <c r="Q60" s="7">
        <f t="shared" si="8"/>
        <v>221</v>
      </c>
      <c r="R60" s="7">
        <f t="shared" si="8"/>
        <v>1049</v>
      </c>
    </row>
    <row r="61" spans="2:18" ht="12.75">
      <c r="B61" s="49" t="s">
        <v>22</v>
      </c>
      <c r="C61" s="6">
        <v>-247</v>
      </c>
      <c r="D61" s="6">
        <v>-93</v>
      </c>
      <c r="E61" s="6">
        <v>-262</v>
      </c>
      <c r="F61" s="6">
        <v>-34</v>
      </c>
      <c r="G61" s="6">
        <v>-35</v>
      </c>
      <c r="H61" s="6">
        <v>0</v>
      </c>
      <c r="I61" s="9">
        <v>-671</v>
      </c>
      <c r="K61" s="49" t="s">
        <v>22</v>
      </c>
      <c r="L61" s="7">
        <f t="shared" si="8"/>
        <v>-10</v>
      </c>
      <c r="M61" s="7">
        <f t="shared" si="8"/>
        <v>-14</v>
      </c>
      <c r="N61" s="7">
        <f t="shared" si="8"/>
        <v>10</v>
      </c>
      <c r="O61" s="7">
        <f t="shared" si="8"/>
        <v>-1</v>
      </c>
      <c r="P61" s="7">
        <f t="shared" si="8"/>
        <v>0</v>
      </c>
      <c r="Q61" s="7">
        <f t="shared" si="8"/>
        <v>0</v>
      </c>
      <c r="R61" s="7">
        <f t="shared" si="8"/>
        <v>-15</v>
      </c>
    </row>
    <row r="62" spans="2:18" ht="12.75">
      <c r="B62" s="48" t="s">
        <v>30</v>
      </c>
      <c r="C62" s="6">
        <f>-209+20</f>
        <v>-189</v>
      </c>
      <c r="D62" s="6">
        <v>-1548</v>
      </c>
      <c r="E62" s="6">
        <v>-232</v>
      </c>
      <c r="F62" s="6">
        <v>-31</v>
      </c>
      <c r="G62" s="6">
        <v>-31</v>
      </c>
      <c r="H62" s="6">
        <v>1405</v>
      </c>
      <c r="I62" s="9">
        <f>-646+20</f>
        <v>-626</v>
      </c>
      <c r="K62" s="48" t="s">
        <v>30</v>
      </c>
      <c r="L62" s="7">
        <f t="shared" si="8"/>
        <v>-18</v>
      </c>
      <c r="M62" s="7">
        <f t="shared" si="8"/>
        <v>150</v>
      </c>
      <c r="N62" s="7">
        <f t="shared" si="8"/>
        <v>68</v>
      </c>
      <c r="O62" s="7">
        <f t="shared" si="8"/>
        <v>7</v>
      </c>
      <c r="P62" s="7">
        <f t="shared" si="8"/>
        <v>-6</v>
      </c>
      <c r="Q62" s="7">
        <f t="shared" si="8"/>
        <v>-160</v>
      </c>
      <c r="R62" s="7">
        <f t="shared" si="8"/>
        <v>41</v>
      </c>
    </row>
    <row r="63" spans="2:18" ht="12.75">
      <c r="B63" s="48" t="s">
        <v>0</v>
      </c>
      <c r="C63" s="6">
        <v>118</v>
      </c>
      <c r="D63" s="6">
        <v>13</v>
      </c>
      <c r="E63" s="6">
        <v>26</v>
      </c>
      <c r="F63" s="6">
        <v>0</v>
      </c>
      <c r="G63" s="6">
        <v>0</v>
      </c>
      <c r="H63" s="6">
        <v>40</v>
      </c>
      <c r="I63" s="9">
        <v>197</v>
      </c>
      <c r="K63" s="48" t="s">
        <v>0</v>
      </c>
      <c r="L63" s="7">
        <f t="shared" si="8"/>
        <v>-5</v>
      </c>
      <c r="M63" s="7">
        <f t="shared" si="8"/>
        <v>-4</v>
      </c>
      <c r="N63" s="7">
        <f t="shared" si="8"/>
        <v>0</v>
      </c>
      <c r="O63" s="7">
        <f t="shared" si="8"/>
        <v>0</v>
      </c>
      <c r="P63" s="7">
        <f t="shared" si="8"/>
        <v>0</v>
      </c>
      <c r="Q63" s="7">
        <f t="shared" si="8"/>
        <v>2</v>
      </c>
      <c r="R63" s="7">
        <f t="shared" si="8"/>
        <v>-7</v>
      </c>
    </row>
    <row r="64" spans="2:18" ht="12.75">
      <c r="B64" s="48" t="s">
        <v>59</v>
      </c>
      <c r="C64" s="6">
        <v>-40</v>
      </c>
      <c r="D64" s="6">
        <v>-51</v>
      </c>
      <c r="E64" s="6">
        <v>-57</v>
      </c>
      <c r="F64" s="6">
        <v>-22</v>
      </c>
      <c r="G64" s="6">
        <v>2</v>
      </c>
      <c r="H64" s="6">
        <v>-2</v>
      </c>
      <c r="I64" s="9">
        <v>-170</v>
      </c>
      <c r="K64" s="48" t="s">
        <v>59</v>
      </c>
      <c r="L64" s="7">
        <f t="shared" si="8"/>
        <v>-18</v>
      </c>
      <c r="M64" s="7">
        <f t="shared" si="8"/>
        <v>-163</v>
      </c>
      <c r="N64" s="7">
        <f t="shared" si="8"/>
        <v>22</v>
      </c>
      <c r="O64" s="7">
        <f t="shared" si="8"/>
        <v>-1</v>
      </c>
      <c r="P64" s="7">
        <f t="shared" si="8"/>
        <v>-7</v>
      </c>
      <c r="Q64" s="7">
        <f t="shared" si="8"/>
        <v>2</v>
      </c>
      <c r="R64" s="7">
        <f t="shared" si="8"/>
        <v>-165</v>
      </c>
    </row>
    <row r="65" spans="2:18" ht="12.75">
      <c r="B65" s="27" t="s">
        <v>2</v>
      </c>
      <c r="C65" s="25">
        <f>-661+20</f>
        <v>-641</v>
      </c>
      <c r="D65" s="25">
        <v>-8622</v>
      </c>
      <c r="E65" s="25">
        <v>-816</v>
      </c>
      <c r="F65" s="25">
        <v>-602</v>
      </c>
      <c r="G65" s="25">
        <v>-89</v>
      </c>
      <c r="H65" s="25">
        <v>1962</v>
      </c>
      <c r="I65" s="4">
        <f>-8828+20</f>
        <v>-8808</v>
      </c>
      <c r="K65" s="27" t="s">
        <v>2</v>
      </c>
      <c r="L65" s="30">
        <f t="shared" si="8"/>
        <v>-131</v>
      </c>
      <c r="M65" s="30">
        <f t="shared" si="8"/>
        <v>862</v>
      </c>
      <c r="N65" s="30">
        <f t="shared" si="8"/>
        <v>-39</v>
      </c>
      <c r="O65" s="30">
        <f t="shared" si="8"/>
        <v>85</v>
      </c>
      <c r="P65" s="30">
        <f t="shared" si="8"/>
        <v>-13</v>
      </c>
      <c r="Q65" s="30">
        <f t="shared" si="8"/>
        <v>65</v>
      </c>
      <c r="R65" s="30">
        <f t="shared" si="8"/>
        <v>829</v>
      </c>
    </row>
    <row r="66" spans="2:18" ht="12.75">
      <c r="B66" s="26"/>
      <c r="C66" s="6"/>
      <c r="D66" s="6"/>
      <c r="E66" s="6"/>
      <c r="F66" s="6"/>
      <c r="G66" s="6"/>
      <c r="H66" s="6"/>
      <c r="I66" s="9"/>
      <c r="K66" s="26"/>
      <c r="L66" s="7"/>
      <c r="M66" s="7"/>
      <c r="N66" s="7"/>
      <c r="O66" s="7"/>
      <c r="P66" s="7"/>
      <c r="Q66" s="7"/>
      <c r="R66" s="10"/>
    </row>
    <row r="67" spans="2:18" ht="13.5" thickBot="1">
      <c r="B67" s="29" t="s">
        <v>37</v>
      </c>
      <c r="C67" s="11">
        <v>723</v>
      </c>
      <c r="D67" s="11">
        <v>-43</v>
      </c>
      <c r="E67" s="11">
        <v>604</v>
      </c>
      <c r="F67" s="11">
        <v>157</v>
      </c>
      <c r="G67" s="11">
        <v>-18</v>
      </c>
      <c r="H67" s="11">
        <v>4</v>
      </c>
      <c r="I67" s="11">
        <v>1427</v>
      </c>
      <c r="K67" s="29" t="s">
        <v>37</v>
      </c>
      <c r="L67" s="12">
        <f aca="true" t="shared" si="9" ref="L67:R67">C20-C67</f>
        <v>122</v>
      </c>
      <c r="M67" s="12">
        <f t="shared" si="9"/>
        <v>232</v>
      </c>
      <c r="N67" s="12">
        <f t="shared" si="9"/>
        <v>-195</v>
      </c>
      <c r="O67" s="12">
        <f t="shared" si="9"/>
        <v>-23</v>
      </c>
      <c r="P67" s="12">
        <f t="shared" si="9"/>
        <v>2</v>
      </c>
      <c r="Q67" s="12">
        <f t="shared" si="9"/>
        <v>-7</v>
      </c>
      <c r="R67" s="12">
        <f t="shared" si="9"/>
        <v>131</v>
      </c>
    </row>
    <row r="68" spans="2:18" ht="13.5" thickTop="1">
      <c r="B68" s="26"/>
      <c r="C68" s="6"/>
      <c r="D68" s="6"/>
      <c r="E68" s="6"/>
      <c r="F68" s="6"/>
      <c r="G68" s="6"/>
      <c r="H68" s="6"/>
      <c r="I68" s="9"/>
      <c r="K68" s="26"/>
      <c r="L68" s="7"/>
      <c r="M68" s="7"/>
      <c r="N68" s="7"/>
      <c r="O68" s="7"/>
      <c r="P68" s="7"/>
      <c r="Q68" s="7"/>
      <c r="R68" s="7"/>
    </row>
    <row r="69" spans="2:18" ht="12.75">
      <c r="B69" s="26" t="s">
        <v>3</v>
      </c>
      <c r="C69" s="6"/>
      <c r="D69" s="6"/>
      <c r="E69" s="6"/>
      <c r="F69" s="6"/>
      <c r="G69" s="6"/>
      <c r="H69" s="6"/>
      <c r="I69" s="9">
        <v>-147</v>
      </c>
      <c r="K69" s="26" t="s">
        <v>3</v>
      </c>
      <c r="L69" s="7"/>
      <c r="M69" s="7"/>
      <c r="N69" s="7"/>
      <c r="O69" s="7"/>
      <c r="P69" s="7"/>
      <c r="Q69" s="7"/>
      <c r="R69" s="7">
        <f>I22-I69</f>
        <v>116</v>
      </c>
    </row>
    <row r="70" spans="2:18" ht="25.5">
      <c r="B70" s="26" t="s">
        <v>26</v>
      </c>
      <c r="C70" s="6"/>
      <c r="D70" s="6">
        <v>0</v>
      </c>
      <c r="E70" s="6"/>
      <c r="F70" s="6"/>
      <c r="G70" s="6"/>
      <c r="H70" s="6"/>
      <c r="I70" s="9">
        <v>0</v>
      </c>
      <c r="K70" s="26" t="s">
        <v>26</v>
      </c>
      <c r="L70" s="7"/>
      <c r="M70" s="7">
        <f>D23-D70</f>
        <v>-7</v>
      </c>
      <c r="N70" s="7"/>
      <c r="O70" s="7"/>
      <c r="P70" s="7"/>
      <c r="Q70" s="7"/>
      <c r="R70" s="7">
        <f>I23-I70</f>
        <v>-7</v>
      </c>
    </row>
    <row r="71" spans="2:18" ht="12.75">
      <c r="B71" s="26"/>
      <c r="C71" s="6"/>
      <c r="D71" s="6"/>
      <c r="E71" s="6"/>
      <c r="F71" s="6"/>
      <c r="G71" s="6"/>
      <c r="H71" s="6"/>
      <c r="I71" s="9"/>
      <c r="K71" s="26"/>
      <c r="L71" s="7"/>
      <c r="M71" s="7"/>
      <c r="N71" s="7"/>
      <c r="O71" s="7"/>
      <c r="P71" s="7"/>
      <c r="Q71" s="7"/>
      <c r="R71" s="7"/>
    </row>
    <row r="72" spans="2:18" ht="12.75">
      <c r="B72" s="31" t="s">
        <v>38</v>
      </c>
      <c r="C72" s="25"/>
      <c r="D72" s="25"/>
      <c r="E72" s="25"/>
      <c r="F72" s="25"/>
      <c r="G72" s="25"/>
      <c r="H72" s="25"/>
      <c r="I72" s="4">
        <v>1280</v>
      </c>
      <c r="K72" s="31" t="s">
        <v>38</v>
      </c>
      <c r="L72" s="30"/>
      <c r="M72" s="30"/>
      <c r="N72" s="30"/>
      <c r="O72" s="30"/>
      <c r="P72" s="30"/>
      <c r="Q72" s="30"/>
      <c r="R72" s="5">
        <f>I25-I72</f>
        <v>240</v>
      </c>
    </row>
    <row r="73" spans="2:18" ht="12.75">
      <c r="B73" s="26"/>
      <c r="C73" s="6"/>
      <c r="D73" s="6"/>
      <c r="E73" s="6"/>
      <c r="F73" s="6"/>
      <c r="G73" s="6"/>
      <c r="H73" s="6"/>
      <c r="I73" s="9"/>
      <c r="K73" s="26"/>
      <c r="L73" s="7"/>
      <c r="M73" s="7"/>
      <c r="N73" s="7"/>
      <c r="O73" s="7"/>
      <c r="P73" s="7"/>
      <c r="Q73" s="7"/>
      <c r="R73" s="7"/>
    </row>
    <row r="74" spans="2:18" ht="12.75">
      <c r="B74" s="26" t="s">
        <v>5</v>
      </c>
      <c r="C74" s="6"/>
      <c r="D74" s="6"/>
      <c r="E74" s="6"/>
      <c r="F74" s="6"/>
      <c r="G74" s="6"/>
      <c r="H74" s="6"/>
      <c r="I74" s="9">
        <v>-206</v>
      </c>
      <c r="K74" s="26" t="s">
        <v>5</v>
      </c>
      <c r="L74" s="7"/>
      <c r="M74" s="7"/>
      <c r="N74" s="7"/>
      <c r="O74" s="7"/>
      <c r="P74" s="7"/>
      <c r="Q74" s="7"/>
      <c r="R74" s="7">
        <f>I27-I74</f>
        <v>-134</v>
      </c>
    </row>
    <row r="75" spans="2:18" ht="12.75">
      <c r="B75" s="26"/>
      <c r="C75" s="6"/>
      <c r="D75" s="6"/>
      <c r="E75" s="6"/>
      <c r="F75" s="6"/>
      <c r="G75" s="6"/>
      <c r="H75" s="6"/>
      <c r="I75" s="9"/>
      <c r="K75" s="26"/>
      <c r="L75" s="7"/>
      <c r="M75" s="7"/>
      <c r="N75" s="7"/>
      <c r="O75" s="7"/>
      <c r="P75" s="7"/>
      <c r="Q75" s="7"/>
      <c r="R75" s="7"/>
    </row>
    <row r="76" spans="2:18" ht="13.5" thickBot="1">
      <c r="B76" s="29" t="s">
        <v>36</v>
      </c>
      <c r="C76" s="32"/>
      <c r="D76" s="32"/>
      <c r="E76" s="32"/>
      <c r="F76" s="32"/>
      <c r="G76" s="32"/>
      <c r="H76" s="32"/>
      <c r="I76" s="11">
        <v>1074</v>
      </c>
      <c r="K76" s="29" t="s">
        <v>36</v>
      </c>
      <c r="L76" s="37"/>
      <c r="M76" s="37"/>
      <c r="N76" s="37"/>
      <c r="O76" s="37"/>
      <c r="P76" s="37"/>
      <c r="Q76" s="37"/>
      <c r="R76" s="12">
        <f>I29-I76</f>
        <v>106</v>
      </c>
    </row>
    <row r="77" spans="2:18" ht="13.5" thickTop="1">
      <c r="B77" s="26"/>
      <c r="C77" s="6"/>
      <c r="D77" s="6"/>
      <c r="E77" s="6"/>
      <c r="F77" s="6"/>
      <c r="G77" s="6"/>
      <c r="H77" s="6"/>
      <c r="I77" s="9"/>
      <c r="K77" s="26"/>
      <c r="L77" s="7"/>
      <c r="M77" s="7"/>
      <c r="N77" s="7"/>
      <c r="O77" s="7"/>
      <c r="P77" s="7"/>
      <c r="Q77" s="7"/>
      <c r="R77" s="7"/>
    </row>
    <row r="78" spans="2:18" ht="12.75">
      <c r="B78" s="33" t="s">
        <v>39</v>
      </c>
      <c r="C78" s="6"/>
      <c r="D78" s="6"/>
      <c r="E78" s="6"/>
      <c r="F78" s="6"/>
      <c r="G78" s="6"/>
      <c r="H78" s="6"/>
      <c r="I78" s="9"/>
      <c r="K78" s="33" t="s">
        <v>39</v>
      </c>
      <c r="L78" s="7"/>
      <c r="M78" s="7"/>
      <c r="N78" s="7"/>
      <c r="O78" s="7"/>
      <c r="P78" s="7"/>
      <c r="Q78" s="7"/>
      <c r="R78" s="7"/>
    </row>
    <row r="79" spans="2:18" ht="12.75">
      <c r="B79" s="26" t="s">
        <v>4</v>
      </c>
      <c r="C79" s="6">
        <v>16741</v>
      </c>
      <c r="D79" s="6">
        <v>18387</v>
      </c>
      <c r="E79" s="6">
        <v>14031</v>
      </c>
      <c r="F79" s="6">
        <v>4214</v>
      </c>
      <c r="G79" s="6">
        <v>385</v>
      </c>
      <c r="H79" s="6">
        <v>-7371</v>
      </c>
      <c r="I79" s="9">
        <v>46387</v>
      </c>
      <c r="K79" s="26" t="s">
        <v>4</v>
      </c>
      <c r="L79" s="7">
        <f aca="true" t="shared" si="10" ref="L79:R79">C32-C79</f>
        <v>-1283</v>
      </c>
      <c r="M79" s="7">
        <f t="shared" si="10"/>
        <v>-1641</v>
      </c>
      <c r="N79" s="7">
        <f t="shared" si="10"/>
        <v>179</v>
      </c>
      <c r="O79" s="7">
        <f t="shared" si="10"/>
        <v>-225</v>
      </c>
      <c r="P79" s="7">
        <f t="shared" si="10"/>
        <v>-11</v>
      </c>
      <c r="Q79" s="7">
        <f t="shared" si="10"/>
        <v>1421</v>
      </c>
      <c r="R79" s="7">
        <f t="shared" si="10"/>
        <v>-1560</v>
      </c>
    </row>
    <row r="80" spans="2:18" ht="25.5">
      <c r="B80" s="26" t="s">
        <v>6</v>
      </c>
      <c r="C80" s="6"/>
      <c r="D80" s="6">
        <v>771</v>
      </c>
      <c r="E80" s="6"/>
      <c r="F80" s="6"/>
      <c r="G80" s="6"/>
      <c r="H80" s="6"/>
      <c r="I80" s="9">
        <v>771</v>
      </c>
      <c r="K80" s="26" t="s">
        <v>6</v>
      </c>
      <c r="L80" s="7"/>
      <c r="M80" s="7">
        <f>D33-D80</f>
        <v>-50</v>
      </c>
      <c r="N80" s="7"/>
      <c r="O80" s="7"/>
      <c r="P80" s="7"/>
      <c r="Q80" s="7"/>
      <c r="R80" s="7">
        <f>I33-I80</f>
        <v>-50</v>
      </c>
    </row>
    <row r="81" spans="2:18" ht="12.75">
      <c r="B81" s="26" t="s">
        <v>7</v>
      </c>
      <c r="C81" s="6"/>
      <c r="D81" s="6"/>
      <c r="E81" s="6"/>
      <c r="F81" s="6"/>
      <c r="G81" s="6"/>
      <c r="H81" s="6"/>
      <c r="I81" s="9">
        <v>228</v>
      </c>
      <c r="K81" s="26" t="s">
        <v>7</v>
      </c>
      <c r="L81" s="7"/>
      <c r="M81" s="7"/>
      <c r="N81" s="7"/>
      <c r="O81" s="7"/>
      <c r="P81" s="7"/>
      <c r="Q81" s="7"/>
      <c r="R81" s="7">
        <f>I34-I81</f>
        <v>23</v>
      </c>
    </row>
    <row r="82" spans="2:18" ht="12.75">
      <c r="B82" s="26" t="s">
        <v>8</v>
      </c>
      <c r="C82" s="6"/>
      <c r="D82" s="6"/>
      <c r="E82" s="6"/>
      <c r="F82" s="6"/>
      <c r="G82" s="6"/>
      <c r="H82" s="6"/>
      <c r="I82" s="9">
        <v>1253</v>
      </c>
      <c r="K82" s="26" t="s">
        <v>8</v>
      </c>
      <c r="L82" s="7"/>
      <c r="M82" s="7"/>
      <c r="N82" s="7"/>
      <c r="O82" s="7"/>
      <c r="P82" s="7"/>
      <c r="Q82" s="7"/>
      <c r="R82" s="7">
        <f>I35-I82</f>
        <v>-264</v>
      </c>
    </row>
    <row r="83" spans="2:18" ht="12.75">
      <c r="B83" s="26"/>
      <c r="C83" s="6"/>
      <c r="D83" s="6"/>
      <c r="E83" s="6"/>
      <c r="F83" s="6"/>
      <c r="G83" s="6"/>
      <c r="H83" s="6"/>
      <c r="I83" s="9"/>
      <c r="K83" s="26"/>
      <c r="L83" s="7"/>
      <c r="M83" s="7"/>
      <c r="N83" s="7"/>
      <c r="O83" s="7"/>
      <c r="P83" s="7"/>
      <c r="Q83" s="7"/>
      <c r="R83" s="7"/>
    </row>
    <row r="84" spans="2:18" ht="13.5" thickBot="1">
      <c r="B84" s="29" t="s">
        <v>15</v>
      </c>
      <c r="C84" s="11"/>
      <c r="D84" s="11"/>
      <c r="E84" s="11"/>
      <c r="F84" s="11"/>
      <c r="G84" s="11"/>
      <c r="H84" s="11"/>
      <c r="I84" s="11">
        <v>48639</v>
      </c>
      <c r="K84" s="29" t="s">
        <v>15</v>
      </c>
      <c r="L84" s="12"/>
      <c r="M84" s="12"/>
      <c r="N84" s="12"/>
      <c r="O84" s="12"/>
      <c r="P84" s="12"/>
      <c r="Q84" s="12"/>
      <c r="R84" s="12">
        <f>I37-I84</f>
        <v>-1851</v>
      </c>
    </row>
    <row r="85" spans="2:18" ht="13.5" thickTop="1">
      <c r="B85" s="26"/>
      <c r="C85" s="6"/>
      <c r="D85" s="6"/>
      <c r="E85" s="6"/>
      <c r="F85" s="6"/>
      <c r="G85" s="6"/>
      <c r="H85" s="6"/>
      <c r="I85" s="9"/>
      <c r="K85" s="26"/>
      <c r="L85" s="7"/>
      <c r="M85" s="7"/>
      <c r="N85" s="7"/>
      <c r="O85" s="7"/>
      <c r="P85" s="7"/>
      <c r="Q85" s="7"/>
      <c r="R85" s="7"/>
    </row>
    <row r="86" spans="2:18" ht="12.75">
      <c r="B86" s="26" t="s">
        <v>16</v>
      </c>
      <c r="C86" s="6"/>
      <c r="D86" s="6"/>
      <c r="E86" s="6"/>
      <c r="F86" s="6"/>
      <c r="G86" s="6"/>
      <c r="H86" s="6"/>
      <c r="I86" s="9">
        <v>28411</v>
      </c>
      <c r="K86" s="26" t="s">
        <v>16</v>
      </c>
      <c r="L86" s="7"/>
      <c r="M86" s="7"/>
      <c r="N86" s="7"/>
      <c r="O86" s="7"/>
      <c r="P86" s="7"/>
      <c r="Q86" s="7"/>
      <c r="R86" s="7">
        <f>I39-I86</f>
        <v>1085</v>
      </c>
    </row>
    <row r="87" spans="2:18" ht="12.75">
      <c r="B87" s="26" t="s">
        <v>17</v>
      </c>
      <c r="C87" s="6">
        <v>6068</v>
      </c>
      <c r="D87" s="6">
        <v>5475</v>
      </c>
      <c r="E87" s="6">
        <v>2648</v>
      </c>
      <c r="F87" s="6">
        <v>1941</v>
      </c>
      <c r="G87" s="6">
        <v>115</v>
      </c>
      <c r="H87" s="6">
        <v>-6960</v>
      </c>
      <c r="I87" s="9">
        <v>9287</v>
      </c>
      <c r="K87" s="26" t="s">
        <v>17</v>
      </c>
      <c r="L87" s="7">
        <f aca="true" t="shared" si="11" ref="L87:Q87">C40-C87</f>
        <v>-1074</v>
      </c>
      <c r="M87" s="7">
        <f t="shared" si="11"/>
        <v>-1065</v>
      </c>
      <c r="N87" s="7">
        <f t="shared" si="11"/>
        <v>42</v>
      </c>
      <c r="O87" s="7">
        <f t="shared" si="11"/>
        <v>-1</v>
      </c>
      <c r="P87" s="7">
        <f t="shared" si="11"/>
        <v>54</v>
      </c>
      <c r="Q87" s="7">
        <f t="shared" si="11"/>
        <v>1326</v>
      </c>
      <c r="R87" s="7">
        <f>I40-I87</f>
        <v>-718</v>
      </c>
    </row>
    <row r="88" spans="2:18" ht="12.75">
      <c r="B88" s="26" t="s">
        <v>18</v>
      </c>
      <c r="C88" s="6"/>
      <c r="D88" s="6"/>
      <c r="E88" s="6"/>
      <c r="F88" s="6"/>
      <c r="G88" s="6"/>
      <c r="H88" s="6"/>
      <c r="I88" s="9">
        <v>8956</v>
      </c>
      <c r="K88" s="26" t="s">
        <v>18</v>
      </c>
      <c r="L88" s="7"/>
      <c r="M88" s="7"/>
      <c r="N88" s="7"/>
      <c r="O88" s="7"/>
      <c r="P88" s="7"/>
      <c r="Q88" s="7"/>
      <c r="R88" s="7">
        <f>I41-I88</f>
        <v>-2225</v>
      </c>
    </row>
    <row r="89" spans="2:18" ht="12.75">
      <c r="B89" s="26" t="s">
        <v>14</v>
      </c>
      <c r="C89" s="6"/>
      <c r="D89" s="6"/>
      <c r="E89" s="6"/>
      <c r="F89" s="6"/>
      <c r="G89" s="6"/>
      <c r="H89" s="6"/>
      <c r="I89" s="9">
        <v>1985</v>
      </c>
      <c r="K89" s="26" t="s">
        <v>14</v>
      </c>
      <c r="L89" s="7"/>
      <c r="M89" s="7"/>
      <c r="N89" s="7"/>
      <c r="O89" s="7"/>
      <c r="P89" s="7"/>
      <c r="Q89" s="7"/>
      <c r="R89" s="7">
        <f>I42-I89</f>
        <v>7</v>
      </c>
    </row>
    <row r="90" spans="2:18" ht="12.75">
      <c r="B90" s="26"/>
      <c r="C90" s="6"/>
      <c r="D90" s="6"/>
      <c r="E90" s="6"/>
      <c r="F90" s="6"/>
      <c r="G90" s="6"/>
      <c r="H90" s="6"/>
      <c r="I90" s="9"/>
      <c r="K90" s="26"/>
      <c r="L90" s="7"/>
      <c r="M90" s="7"/>
      <c r="N90" s="7"/>
      <c r="O90" s="7"/>
      <c r="P90" s="7"/>
      <c r="Q90" s="7"/>
      <c r="R90" s="7"/>
    </row>
    <row r="91" spans="2:18" ht="13.5" thickBot="1">
      <c r="B91" s="29" t="s">
        <v>19</v>
      </c>
      <c r="C91" s="11"/>
      <c r="D91" s="11"/>
      <c r="E91" s="11"/>
      <c r="F91" s="11"/>
      <c r="G91" s="11"/>
      <c r="H91" s="11"/>
      <c r="I91" s="11">
        <v>48639</v>
      </c>
      <c r="K91" s="29" t="s">
        <v>19</v>
      </c>
      <c r="L91" s="12"/>
      <c r="M91" s="12"/>
      <c r="N91" s="12"/>
      <c r="O91" s="12"/>
      <c r="P91" s="12"/>
      <c r="Q91" s="12"/>
      <c r="R91" s="12">
        <f>I44-I91</f>
        <v>-1851</v>
      </c>
    </row>
    <row r="92" spans="2:18" ht="13.5" thickTop="1">
      <c r="B92" s="26"/>
      <c r="C92" s="6"/>
      <c r="D92" s="6"/>
      <c r="E92" s="6"/>
      <c r="F92" s="6"/>
      <c r="G92" s="6"/>
      <c r="H92" s="6"/>
      <c r="I92" s="9"/>
      <c r="K92" s="26"/>
      <c r="L92" s="7"/>
      <c r="M92" s="7"/>
      <c r="N92" s="7"/>
      <c r="O92" s="7"/>
      <c r="P92" s="7"/>
      <c r="Q92" s="7"/>
      <c r="R92" s="7"/>
    </row>
    <row r="93" spans="2:18" ht="12.75">
      <c r="B93" s="33" t="s">
        <v>9</v>
      </c>
      <c r="C93" s="6"/>
      <c r="D93" s="6"/>
      <c r="E93" s="6"/>
      <c r="F93" s="6"/>
      <c r="G93" s="6"/>
      <c r="H93" s="6"/>
      <c r="I93" s="9"/>
      <c r="K93" s="33" t="s">
        <v>9</v>
      </c>
      <c r="L93" s="7"/>
      <c r="M93" s="7"/>
      <c r="N93" s="7"/>
      <c r="O93" s="7"/>
      <c r="P93" s="7"/>
      <c r="Q93" s="7"/>
      <c r="R93" s="7"/>
    </row>
    <row r="94" spans="2:18" ht="26.25" thickBot="1">
      <c r="B94" s="34" t="s">
        <v>40</v>
      </c>
      <c r="C94" s="32">
        <v>-347</v>
      </c>
      <c r="D94" s="32">
        <v>-65</v>
      </c>
      <c r="E94" s="32">
        <v>-350</v>
      </c>
      <c r="F94" s="32">
        <v>-35</v>
      </c>
      <c r="G94" s="32">
        <v>-5</v>
      </c>
      <c r="H94" s="32">
        <v>41</v>
      </c>
      <c r="I94" s="11">
        <v>-761</v>
      </c>
      <c r="K94" s="34" t="s">
        <v>40</v>
      </c>
      <c r="L94" s="37">
        <f aca="true" t="shared" si="12" ref="L94:R95">C47-C94</f>
        <v>105</v>
      </c>
      <c r="M94" s="37">
        <f t="shared" si="12"/>
        <v>-1</v>
      </c>
      <c r="N94" s="37">
        <f t="shared" si="12"/>
        <v>-18</v>
      </c>
      <c r="O94" s="37">
        <f t="shared" si="12"/>
        <v>-4</v>
      </c>
      <c r="P94" s="37">
        <f t="shared" si="12"/>
        <v>3</v>
      </c>
      <c r="Q94" s="37">
        <f t="shared" si="12"/>
        <v>-34</v>
      </c>
      <c r="R94" s="12">
        <f t="shared" si="12"/>
        <v>51</v>
      </c>
    </row>
    <row r="95" spans="2:18" ht="13.5" thickTop="1">
      <c r="B95" s="26" t="s">
        <v>20</v>
      </c>
      <c r="C95" s="6">
        <v>-1130</v>
      </c>
      <c r="D95" s="6">
        <v>-1660</v>
      </c>
      <c r="E95" s="6">
        <v>-97</v>
      </c>
      <c r="F95" s="6">
        <v>-36</v>
      </c>
      <c r="G95" s="6">
        <v>-10</v>
      </c>
      <c r="H95" s="6">
        <v>1</v>
      </c>
      <c r="I95" s="9">
        <v>-2932</v>
      </c>
      <c r="K95" s="26" t="s">
        <v>20</v>
      </c>
      <c r="L95" s="7">
        <f t="shared" si="12"/>
        <v>-525</v>
      </c>
      <c r="M95" s="7">
        <f t="shared" si="12"/>
        <v>176</v>
      </c>
      <c r="N95" s="7">
        <f t="shared" si="12"/>
        <v>-22</v>
      </c>
      <c r="O95" s="7">
        <f t="shared" si="12"/>
        <v>2</v>
      </c>
      <c r="P95" s="7">
        <f t="shared" si="12"/>
        <v>-10</v>
      </c>
      <c r="Q95" s="7">
        <f t="shared" si="12"/>
        <v>-1</v>
      </c>
      <c r="R95" s="10">
        <f t="shared" si="12"/>
        <v>-380</v>
      </c>
    </row>
    <row r="96" spans="2:18" ht="13.5" thickBot="1">
      <c r="B96" s="35" t="s">
        <v>10</v>
      </c>
      <c r="C96" s="36"/>
      <c r="D96" s="36"/>
      <c r="E96" s="36"/>
      <c r="F96" s="36"/>
      <c r="G96" s="36"/>
      <c r="H96" s="36"/>
      <c r="I96" s="42">
        <v>-41</v>
      </c>
      <c r="K96" s="35" t="s">
        <v>10</v>
      </c>
      <c r="L96" s="38"/>
      <c r="M96" s="38"/>
      <c r="N96" s="38"/>
      <c r="O96" s="38"/>
      <c r="P96" s="38"/>
      <c r="Q96" s="38"/>
      <c r="R96" s="38">
        <f>I49-I96</f>
        <v>-4</v>
      </c>
    </row>
    <row r="97" spans="2:9" ht="13.5" thickTop="1">
      <c r="B97" s="52"/>
      <c r="C97" s="52"/>
      <c r="D97" s="52"/>
      <c r="E97" s="52"/>
      <c r="F97" s="52"/>
      <c r="G97" s="52"/>
      <c r="H97" s="52"/>
      <c r="I97" s="52"/>
    </row>
    <row r="98" spans="2:9" ht="12.75">
      <c r="B98" s="52"/>
      <c r="C98" s="52"/>
      <c r="D98" s="52"/>
      <c r="E98" s="52"/>
      <c r="F98" s="52"/>
      <c r="G98" s="52"/>
      <c r="H98" s="52"/>
      <c r="I98" s="52"/>
    </row>
    <row r="99" spans="3:9" ht="12.75">
      <c r="C99" s="60"/>
      <c r="D99" s="60"/>
      <c r="E99" s="60"/>
      <c r="F99" s="60"/>
      <c r="G99" s="60"/>
      <c r="H99" s="60"/>
      <c r="I99" s="60"/>
    </row>
    <row r="100" spans="3:9" ht="12.75">
      <c r="C100" s="60"/>
      <c r="D100" s="60"/>
      <c r="E100" s="60"/>
      <c r="F100" s="60"/>
      <c r="G100" s="60"/>
      <c r="H100" s="60"/>
      <c r="I100" s="60"/>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11.xml><?xml version="1.0" encoding="utf-8"?>
<worksheet xmlns="http://schemas.openxmlformats.org/spreadsheetml/2006/main" xmlns:r="http://schemas.openxmlformats.org/officeDocument/2006/relationships">
  <dimension ref="B2:AA26"/>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311</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963</v>
      </c>
      <c r="D7" s="92">
        <v>2776</v>
      </c>
      <c r="E7" s="92">
        <v>794</v>
      </c>
      <c r="F7" s="92">
        <v>603</v>
      </c>
      <c r="G7" s="92">
        <v>701</v>
      </c>
      <c r="H7" s="88">
        <v>678</v>
      </c>
      <c r="I7" s="3"/>
      <c r="J7" s="3"/>
      <c r="K7" s="3"/>
      <c r="L7" s="3"/>
      <c r="M7" s="3"/>
      <c r="N7" s="3"/>
      <c r="AA7" s="3"/>
    </row>
    <row r="8" spans="2:27" ht="12.75" customHeight="1">
      <c r="B8" s="85" t="s">
        <v>295</v>
      </c>
      <c r="C8" s="88">
        <v>888</v>
      </c>
      <c r="D8" s="92">
        <v>2513</v>
      </c>
      <c r="E8" s="92">
        <v>794</v>
      </c>
      <c r="F8" s="92">
        <v>515</v>
      </c>
      <c r="G8" s="92">
        <v>531</v>
      </c>
      <c r="H8" s="88">
        <v>673</v>
      </c>
      <c r="AA8" s="3"/>
    </row>
    <row r="9" spans="2:27" ht="13.5" customHeight="1" thickBot="1">
      <c r="B9" s="131" t="s">
        <v>296</v>
      </c>
      <c r="C9" s="132">
        <v>1851</v>
      </c>
      <c r="D9" s="134">
        <v>5289</v>
      </c>
      <c r="E9" s="134">
        <v>1588</v>
      </c>
      <c r="F9" s="134">
        <v>1118</v>
      </c>
      <c r="G9" s="134">
        <v>1232</v>
      </c>
      <c r="H9" s="132">
        <v>1351</v>
      </c>
      <c r="AA9" s="3"/>
    </row>
    <row r="10" spans="2:27" ht="12.75" customHeight="1">
      <c r="B10" s="85" t="s">
        <v>106</v>
      </c>
      <c r="C10" s="149">
        <v>-292</v>
      </c>
      <c r="D10" s="180">
        <v>-1068</v>
      </c>
      <c r="E10" s="180">
        <v>-255</v>
      </c>
      <c r="F10" s="180">
        <v>-236</v>
      </c>
      <c r="G10" s="180">
        <v>-290</v>
      </c>
      <c r="H10" s="149">
        <v>-287</v>
      </c>
      <c r="O10" s="6"/>
      <c r="P10" s="6"/>
      <c r="Q10" s="6"/>
      <c r="R10" s="6"/>
      <c r="S10" s="61"/>
      <c r="T10" s="6"/>
      <c r="U10" s="6"/>
      <c r="V10" s="6"/>
      <c r="W10" s="6"/>
      <c r="X10" s="62"/>
      <c r="Y10" s="3"/>
      <c r="Z10" s="3"/>
      <c r="AA10" s="3"/>
    </row>
    <row r="11" spans="2:27" ht="12.75" customHeight="1">
      <c r="B11" s="85" t="s">
        <v>297</v>
      </c>
      <c r="C11" s="149">
        <v>-114</v>
      </c>
      <c r="D11" s="180">
        <v>-359</v>
      </c>
      <c r="E11" s="180">
        <v>-113</v>
      </c>
      <c r="F11" s="180">
        <v>-88</v>
      </c>
      <c r="G11" s="180">
        <v>-51</v>
      </c>
      <c r="H11" s="149">
        <v>-106</v>
      </c>
      <c r="I11" s="3"/>
      <c r="J11" s="3"/>
      <c r="K11" s="3"/>
      <c r="L11" s="3"/>
      <c r="M11" s="3"/>
      <c r="N11" s="3"/>
      <c r="Z11" s="3"/>
      <c r="AA11" s="3"/>
    </row>
    <row r="12" spans="2:27" ht="12.75" customHeight="1">
      <c r="B12" s="85" t="s">
        <v>298</v>
      </c>
      <c r="C12" s="149">
        <v>-190</v>
      </c>
      <c r="D12" s="180">
        <v>-876</v>
      </c>
      <c r="E12" s="180">
        <v>-233</v>
      </c>
      <c r="F12" s="180">
        <v>-194</v>
      </c>
      <c r="G12" s="180">
        <v>-260</v>
      </c>
      <c r="H12" s="149">
        <v>-189</v>
      </c>
      <c r="Z12" s="3"/>
      <c r="AA12" s="3"/>
    </row>
    <row r="13" spans="2:27" ht="12.75" customHeight="1">
      <c r="B13" s="85" t="s">
        <v>299</v>
      </c>
      <c r="C13" s="88">
        <v>-140</v>
      </c>
      <c r="D13" s="92">
        <v>-579</v>
      </c>
      <c r="E13" s="92">
        <v>-187</v>
      </c>
      <c r="F13" s="92">
        <v>-132</v>
      </c>
      <c r="G13" s="92">
        <v>-135</v>
      </c>
      <c r="H13" s="89">
        <v>-125</v>
      </c>
      <c r="Z13" s="3"/>
      <c r="AA13" s="3"/>
    </row>
    <row r="14" spans="2:27" ht="12.75" customHeight="1">
      <c r="B14" s="85" t="s">
        <v>99</v>
      </c>
      <c r="C14" s="88">
        <v>-52</v>
      </c>
      <c r="D14" s="92">
        <v>-212</v>
      </c>
      <c r="E14" s="92">
        <v>-53</v>
      </c>
      <c r="F14" s="92">
        <v>-50</v>
      </c>
      <c r="G14" s="92">
        <v>-55</v>
      </c>
      <c r="H14" s="89">
        <v>-54</v>
      </c>
      <c r="Z14" s="3"/>
      <c r="AA14" s="3"/>
    </row>
    <row r="15" spans="2:27" ht="12.75" customHeight="1">
      <c r="B15" s="85" t="s">
        <v>104</v>
      </c>
      <c r="C15" s="88">
        <v>-12</v>
      </c>
      <c r="D15" s="92">
        <v>-1090</v>
      </c>
      <c r="E15" s="92">
        <v>-315</v>
      </c>
      <c r="F15" s="92">
        <v>-35</v>
      </c>
      <c r="G15" s="92">
        <v>-746</v>
      </c>
      <c r="H15" s="88">
        <v>7</v>
      </c>
      <c r="Z15" s="3"/>
      <c r="AA15" s="3"/>
    </row>
    <row r="16" spans="2:27" ht="12.75" customHeight="1">
      <c r="B16" s="85" t="s">
        <v>301</v>
      </c>
      <c r="C16" s="88">
        <v>95</v>
      </c>
      <c r="D16" s="92">
        <v>449</v>
      </c>
      <c r="E16" s="92">
        <v>140</v>
      </c>
      <c r="F16" s="92">
        <v>131</v>
      </c>
      <c r="G16" s="92">
        <v>90</v>
      </c>
      <c r="H16" s="88">
        <v>88</v>
      </c>
      <c r="I16" s="3"/>
      <c r="J16" s="3"/>
      <c r="K16" s="3"/>
      <c r="L16" s="3"/>
      <c r="M16" s="3"/>
      <c r="N16" s="3"/>
      <c r="Z16" s="3"/>
      <c r="AA16" s="3"/>
    </row>
    <row r="17" spans="2:27" ht="12.75" customHeight="1">
      <c r="B17" s="85" t="s">
        <v>300</v>
      </c>
      <c r="C17" s="88">
        <v>-62</v>
      </c>
      <c r="D17" s="92">
        <v>-416</v>
      </c>
      <c r="E17" s="92">
        <v>-169</v>
      </c>
      <c r="F17" s="92">
        <v>-97</v>
      </c>
      <c r="G17" s="92">
        <v>-58</v>
      </c>
      <c r="H17" s="88">
        <v>-93</v>
      </c>
      <c r="I17" s="3"/>
      <c r="J17" s="3"/>
      <c r="K17" s="3"/>
      <c r="L17" s="3"/>
      <c r="M17" s="3"/>
      <c r="N17" s="3"/>
      <c r="Z17" s="3"/>
      <c r="AA17" s="3"/>
    </row>
    <row r="18" spans="2:27" ht="13.5" customHeight="1" thickBot="1">
      <c r="B18" s="131" t="s">
        <v>302</v>
      </c>
      <c r="C18" s="132">
        <v>-767</v>
      </c>
      <c r="D18" s="134">
        <v>-4150</v>
      </c>
      <c r="E18" s="134">
        <v>-1185</v>
      </c>
      <c r="F18" s="134">
        <v>-702</v>
      </c>
      <c r="G18" s="134">
        <v>-1505</v>
      </c>
      <c r="H18" s="132">
        <v>-759</v>
      </c>
      <c r="I18" s="3"/>
      <c r="J18" s="3"/>
      <c r="K18" s="3"/>
      <c r="L18" s="3"/>
      <c r="M18" s="3"/>
      <c r="N18" s="3"/>
      <c r="Z18" s="3"/>
      <c r="AA18" s="3"/>
    </row>
    <row r="19" spans="2:27" ht="13.5" customHeight="1" thickBot="1">
      <c r="B19" s="131" t="s">
        <v>105</v>
      </c>
      <c r="C19" s="164">
        <v>1376</v>
      </c>
      <c r="D19" s="163">
        <v>2206</v>
      </c>
      <c r="E19" s="163">
        <v>657</v>
      </c>
      <c r="F19" s="163">
        <v>654</v>
      </c>
      <c r="G19" s="163">
        <v>17</v>
      </c>
      <c r="H19" s="164">
        <v>879</v>
      </c>
      <c r="I19" s="3"/>
      <c r="J19" s="3"/>
      <c r="K19" s="3"/>
      <c r="L19" s="3"/>
      <c r="M19" s="3"/>
      <c r="N19" s="3"/>
      <c r="Z19" s="3"/>
      <c r="AA19" s="3"/>
    </row>
    <row r="20" spans="2:27" ht="13.5" customHeight="1" thickBot="1">
      <c r="B20" s="131" t="s">
        <v>107</v>
      </c>
      <c r="C20" s="164">
        <v>1084</v>
      </c>
      <c r="D20" s="163">
        <v>1138</v>
      </c>
      <c r="E20" s="163">
        <v>402</v>
      </c>
      <c r="F20" s="163">
        <v>417</v>
      </c>
      <c r="G20" s="163">
        <v>-273</v>
      </c>
      <c r="H20" s="164">
        <v>592</v>
      </c>
      <c r="J20" s="3"/>
      <c r="K20" s="3"/>
      <c r="L20" s="3"/>
      <c r="M20" s="3"/>
      <c r="N20" s="3"/>
      <c r="Z20" s="3"/>
      <c r="AA20" s="3"/>
    </row>
    <row r="21" spans="3:8" ht="12.75">
      <c r="C21" s="82"/>
      <c r="H21" s="82"/>
    </row>
    <row r="22" spans="2:8" ht="12.75">
      <c r="B22" s="1" t="s">
        <v>314</v>
      </c>
      <c r="C22" s="82"/>
      <c r="D22" s="92">
        <v>16810</v>
      </c>
      <c r="H22" s="82"/>
    </row>
    <row r="23" spans="2:8" ht="12.75">
      <c r="B23" s="1" t="s">
        <v>315</v>
      </c>
      <c r="C23" s="82"/>
      <c r="D23" s="92">
        <v>12881</v>
      </c>
      <c r="H23" s="82"/>
    </row>
    <row r="24" spans="2:8" ht="12.75">
      <c r="B24" s="1" t="s">
        <v>316</v>
      </c>
      <c r="C24" s="82"/>
      <c r="D24" s="92">
        <v>3929</v>
      </c>
      <c r="H24" s="82"/>
    </row>
    <row r="26" ht="12.75">
      <c r="B26" s="1" t="s">
        <v>317</v>
      </c>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2.xml><?xml version="1.0" encoding="utf-8"?>
<worksheet xmlns="http://schemas.openxmlformats.org/spreadsheetml/2006/main" xmlns:r="http://schemas.openxmlformats.org/officeDocument/2006/relationships">
  <dimension ref="B2:AA20"/>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313</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9763</v>
      </c>
      <c r="D7" s="92">
        <v>27733</v>
      </c>
      <c r="E7" s="92">
        <v>8362</v>
      </c>
      <c r="F7" s="92">
        <v>4659</v>
      </c>
      <c r="G7" s="92">
        <v>5188</v>
      </c>
      <c r="H7" s="88">
        <v>9524</v>
      </c>
      <c r="I7" s="3"/>
      <c r="J7" s="3"/>
      <c r="K7" s="3"/>
      <c r="L7" s="3"/>
      <c r="M7" s="3"/>
      <c r="N7" s="3"/>
      <c r="AA7" s="3"/>
    </row>
    <row r="8" spans="2:27" ht="12.75" customHeight="1">
      <c r="B8" s="85" t="s">
        <v>295</v>
      </c>
      <c r="C8" s="88">
        <v>169</v>
      </c>
      <c r="D8" s="92">
        <v>447</v>
      </c>
      <c r="E8" s="92">
        <v>211</v>
      </c>
      <c r="F8" s="92">
        <v>65</v>
      </c>
      <c r="G8" s="92">
        <v>75</v>
      </c>
      <c r="H8" s="88">
        <v>96</v>
      </c>
      <c r="AA8" s="3"/>
    </row>
    <row r="9" spans="2:27" ht="13.5" customHeight="1" thickBot="1">
      <c r="B9" s="131" t="s">
        <v>296</v>
      </c>
      <c r="C9" s="132">
        <v>9932</v>
      </c>
      <c r="D9" s="134">
        <v>28180</v>
      </c>
      <c r="E9" s="134">
        <v>8573</v>
      </c>
      <c r="F9" s="134">
        <v>4724</v>
      </c>
      <c r="G9" s="134">
        <v>5263</v>
      </c>
      <c r="H9" s="132">
        <v>9620</v>
      </c>
      <c r="AA9" s="3"/>
    </row>
    <row r="10" spans="2:27" ht="12.75" customHeight="1">
      <c r="B10" s="85" t="s">
        <v>106</v>
      </c>
      <c r="C10" s="149">
        <v>-50</v>
      </c>
      <c r="D10" s="180">
        <v>-206</v>
      </c>
      <c r="E10" s="180">
        <v>-53</v>
      </c>
      <c r="F10" s="180">
        <v>-53</v>
      </c>
      <c r="G10" s="180">
        <v>-52</v>
      </c>
      <c r="H10" s="149">
        <v>-48</v>
      </c>
      <c r="O10" s="6"/>
      <c r="P10" s="6"/>
      <c r="Q10" s="6"/>
      <c r="R10" s="6"/>
      <c r="S10" s="61"/>
      <c r="T10" s="6"/>
      <c r="U10" s="6"/>
      <c r="V10" s="6"/>
      <c r="W10" s="6"/>
      <c r="X10" s="62"/>
      <c r="Y10" s="3"/>
      <c r="Z10" s="3"/>
      <c r="AA10" s="3"/>
    </row>
    <row r="11" spans="2:27" ht="12.75" customHeight="1">
      <c r="B11" s="85" t="s">
        <v>297</v>
      </c>
      <c r="C11" s="149">
        <v>-7973</v>
      </c>
      <c r="D11" s="180">
        <v>-22838</v>
      </c>
      <c r="E11" s="180">
        <v>-6690</v>
      </c>
      <c r="F11" s="180">
        <v>-3846</v>
      </c>
      <c r="G11" s="180">
        <v>-4258</v>
      </c>
      <c r="H11" s="149">
        <v>-8044</v>
      </c>
      <c r="I11" s="3"/>
      <c r="J11" s="3"/>
      <c r="K11" s="3"/>
      <c r="L11" s="3"/>
      <c r="M11" s="3"/>
      <c r="N11" s="3"/>
      <c r="Z11" s="3"/>
      <c r="AA11" s="3"/>
    </row>
    <row r="12" spans="2:27" ht="12.75" customHeight="1">
      <c r="B12" s="85" t="s">
        <v>298</v>
      </c>
      <c r="C12" s="149">
        <v>-68</v>
      </c>
      <c r="D12" s="180">
        <v>-322</v>
      </c>
      <c r="E12" s="180">
        <v>-112</v>
      </c>
      <c r="F12" s="180">
        <v>-80</v>
      </c>
      <c r="G12" s="180">
        <v>-69</v>
      </c>
      <c r="H12" s="149">
        <v>-61</v>
      </c>
      <c r="Z12" s="3"/>
      <c r="AA12" s="3"/>
    </row>
    <row r="13" spans="2:27" ht="12.75" customHeight="1">
      <c r="B13" s="85" t="s">
        <v>299</v>
      </c>
      <c r="C13" s="88">
        <v>-1354</v>
      </c>
      <c r="D13" s="92">
        <v>-4092</v>
      </c>
      <c r="E13" s="92">
        <v>-1234</v>
      </c>
      <c r="F13" s="92">
        <v>-828</v>
      </c>
      <c r="G13" s="92">
        <v>-830</v>
      </c>
      <c r="H13" s="89">
        <v>-1201</v>
      </c>
      <c r="Z13" s="3"/>
      <c r="AA13" s="3"/>
    </row>
    <row r="14" spans="2:27" ht="12.75" customHeight="1">
      <c r="B14" s="85" t="s">
        <v>99</v>
      </c>
      <c r="C14" s="88">
        <v>-74</v>
      </c>
      <c r="D14" s="92">
        <v>-288</v>
      </c>
      <c r="E14" s="92">
        <v>-82</v>
      </c>
      <c r="F14" s="92">
        <v>-73</v>
      </c>
      <c r="G14" s="92">
        <v>-68</v>
      </c>
      <c r="H14" s="89">
        <v>-64</v>
      </c>
      <c r="Z14" s="3"/>
      <c r="AA14" s="3"/>
    </row>
    <row r="15" spans="2:27" ht="12.75" customHeight="1">
      <c r="B15" s="85" t="s">
        <v>104</v>
      </c>
      <c r="C15" s="88">
        <v>0</v>
      </c>
      <c r="D15" s="92">
        <v>-12</v>
      </c>
      <c r="E15" s="92">
        <v>-10</v>
      </c>
      <c r="F15" s="92">
        <v>0</v>
      </c>
      <c r="G15" s="92">
        <v>-2</v>
      </c>
      <c r="H15" s="88">
        <v>0</v>
      </c>
      <c r="Z15" s="3"/>
      <c r="AA15" s="3"/>
    </row>
    <row r="16" spans="2:27" ht="12.75" customHeight="1">
      <c r="B16" s="85" t="s">
        <v>301</v>
      </c>
      <c r="C16" s="88">
        <v>7</v>
      </c>
      <c r="D16" s="92">
        <v>36</v>
      </c>
      <c r="E16" s="92">
        <v>9</v>
      </c>
      <c r="F16" s="92">
        <v>9</v>
      </c>
      <c r="G16" s="92">
        <v>8</v>
      </c>
      <c r="H16" s="88">
        <v>10</v>
      </c>
      <c r="I16" s="3"/>
      <c r="J16" s="3"/>
      <c r="K16" s="3"/>
      <c r="L16" s="3"/>
      <c r="M16" s="3"/>
      <c r="N16" s="3"/>
      <c r="Z16" s="3"/>
      <c r="AA16" s="3"/>
    </row>
    <row r="17" spans="2:27" ht="12.75" customHeight="1">
      <c r="B17" s="85" t="s">
        <v>300</v>
      </c>
      <c r="C17" s="88">
        <v>-112</v>
      </c>
      <c r="D17" s="92">
        <v>-50</v>
      </c>
      <c r="E17" s="92">
        <v>-130</v>
      </c>
      <c r="F17" s="92">
        <v>-47</v>
      </c>
      <c r="G17" s="92">
        <v>-36</v>
      </c>
      <c r="H17" s="88">
        <v>163</v>
      </c>
      <c r="I17" s="3"/>
      <c r="J17" s="3"/>
      <c r="K17" s="3"/>
      <c r="L17" s="3"/>
      <c r="M17" s="3"/>
      <c r="N17" s="3"/>
      <c r="Z17" s="3"/>
      <c r="AA17" s="3"/>
    </row>
    <row r="18" spans="2:27" ht="13.5" customHeight="1" thickBot="1">
      <c r="B18" s="131" t="s">
        <v>302</v>
      </c>
      <c r="C18" s="132">
        <v>-9624</v>
      </c>
      <c r="D18" s="134">
        <v>-27772</v>
      </c>
      <c r="E18" s="134">
        <v>-8302</v>
      </c>
      <c r="F18" s="134">
        <v>-4918</v>
      </c>
      <c r="G18" s="134">
        <v>-5307</v>
      </c>
      <c r="H18" s="132">
        <v>-9245</v>
      </c>
      <c r="I18" s="3"/>
      <c r="J18" s="3"/>
      <c r="K18" s="3"/>
      <c r="L18" s="3"/>
      <c r="M18" s="3"/>
      <c r="N18" s="3"/>
      <c r="Z18" s="3"/>
      <c r="AA18" s="3"/>
    </row>
    <row r="19" spans="2:27" ht="13.5" customHeight="1" thickBot="1">
      <c r="B19" s="131" t="s">
        <v>105</v>
      </c>
      <c r="C19" s="164">
        <v>358</v>
      </c>
      <c r="D19" s="163">
        <v>614</v>
      </c>
      <c r="E19" s="163">
        <v>324</v>
      </c>
      <c r="F19" s="163">
        <v>-141</v>
      </c>
      <c r="G19" s="163">
        <v>8</v>
      </c>
      <c r="H19" s="164">
        <v>423</v>
      </c>
      <c r="I19" s="3"/>
      <c r="J19" s="3"/>
      <c r="K19" s="3"/>
      <c r="L19" s="3"/>
      <c r="M19" s="3"/>
      <c r="N19" s="3"/>
      <c r="Z19" s="3"/>
      <c r="AA19" s="3"/>
    </row>
    <row r="20" spans="2:27" ht="13.5" customHeight="1" thickBot="1">
      <c r="B20" s="131" t="s">
        <v>107</v>
      </c>
      <c r="C20" s="164">
        <v>308</v>
      </c>
      <c r="D20" s="163">
        <v>408</v>
      </c>
      <c r="E20" s="163">
        <v>271</v>
      </c>
      <c r="F20" s="163">
        <v>-194</v>
      </c>
      <c r="G20" s="163">
        <v>-44</v>
      </c>
      <c r="H20" s="164">
        <v>375</v>
      </c>
      <c r="J20" s="3"/>
      <c r="K20" s="3"/>
      <c r="L20" s="3"/>
      <c r="M20" s="3"/>
      <c r="N20" s="3"/>
      <c r="Z20" s="3"/>
      <c r="AA20"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3.xml><?xml version="1.0" encoding="utf-8"?>
<worksheet xmlns="http://schemas.openxmlformats.org/spreadsheetml/2006/main" xmlns:r="http://schemas.openxmlformats.org/officeDocument/2006/relationships">
  <dimension ref="B2:AA22"/>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290</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260</v>
      </c>
      <c r="D7" s="92">
        <v>1078</v>
      </c>
      <c r="E7" s="92">
        <v>401</v>
      </c>
      <c r="F7" s="92">
        <v>214</v>
      </c>
      <c r="G7" s="92">
        <v>219</v>
      </c>
      <c r="H7" s="88">
        <v>244</v>
      </c>
      <c r="I7" s="3"/>
      <c r="J7" s="3"/>
      <c r="K7" s="3"/>
      <c r="L7" s="3"/>
      <c r="M7" s="3"/>
      <c r="N7" s="3"/>
      <c r="AA7" s="3"/>
    </row>
    <row r="8" spans="2:27" ht="12.75" customHeight="1">
      <c r="B8" s="85" t="s">
        <v>295</v>
      </c>
      <c r="C8" s="88">
        <v>1209</v>
      </c>
      <c r="D8" s="92">
        <v>3837</v>
      </c>
      <c r="E8" s="92">
        <v>1015</v>
      </c>
      <c r="F8" s="92">
        <v>823</v>
      </c>
      <c r="G8" s="92">
        <v>846</v>
      </c>
      <c r="H8" s="88">
        <v>1153</v>
      </c>
      <c r="AA8" s="3"/>
    </row>
    <row r="9" spans="2:27" ht="13.5" customHeight="1" thickBot="1">
      <c r="B9" s="131" t="s">
        <v>296</v>
      </c>
      <c r="C9" s="132">
        <v>1469</v>
      </c>
      <c r="D9" s="134">
        <v>4915</v>
      </c>
      <c r="E9" s="134">
        <v>1416</v>
      </c>
      <c r="F9" s="134">
        <v>1037</v>
      </c>
      <c r="G9" s="134">
        <v>1065</v>
      </c>
      <c r="H9" s="132">
        <v>1397</v>
      </c>
      <c r="AA9" s="3"/>
    </row>
    <row r="10" spans="2:27" ht="12.75" customHeight="1">
      <c r="B10" s="85" t="s">
        <v>106</v>
      </c>
      <c r="C10" s="149">
        <v>-231</v>
      </c>
      <c r="D10" s="180">
        <v>-924</v>
      </c>
      <c r="E10" s="180">
        <v>-237</v>
      </c>
      <c r="F10" s="180">
        <v>-232</v>
      </c>
      <c r="G10" s="180">
        <v>-230</v>
      </c>
      <c r="H10" s="149">
        <v>-225</v>
      </c>
      <c r="O10" s="6"/>
      <c r="P10" s="6"/>
      <c r="Q10" s="6"/>
      <c r="R10" s="6"/>
      <c r="S10" s="61"/>
      <c r="T10" s="6"/>
      <c r="U10" s="6"/>
      <c r="V10" s="6"/>
      <c r="W10" s="6"/>
      <c r="X10" s="62"/>
      <c r="Y10" s="3"/>
      <c r="Z10" s="3"/>
      <c r="AA10" s="3"/>
    </row>
    <row r="11" spans="2:27" ht="12.75" customHeight="1">
      <c r="B11" s="85" t="s">
        <v>297</v>
      </c>
      <c r="C11" s="149">
        <v>-238</v>
      </c>
      <c r="D11" s="180">
        <v>-286</v>
      </c>
      <c r="E11" s="180">
        <v>-144</v>
      </c>
      <c r="F11" s="180">
        <v>-21</v>
      </c>
      <c r="G11" s="180">
        <v>50</v>
      </c>
      <c r="H11" s="149">
        <v>-171</v>
      </c>
      <c r="I11" s="3"/>
      <c r="J11" s="3"/>
      <c r="K11" s="3"/>
      <c r="L11" s="3"/>
      <c r="M11" s="3"/>
      <c r="N11" s="3"/>
      <c r="Z11" s="3"/>
      <c r="AA11" s="3"/>
    </row>
    <row r="12" spans="2:27" ht="12.75" customHeight="1">
      <c r="B12" s="85" t="s">
        <v>298</v>
      </c>
      <c r="C12" s="149">
        <v>-281</v>
      </c>
      <c r="D12" s="180">
        <v>-995</v>
      </c>
      <c r="E12" s="180">
        <v>-333</v>
      </c>
      <c r="F12" s="180">
        <v>-242</v>
      </c>
      <c r="G12" s="180">
        <v>-203</v>
      </c>
      <c r="H12" s="149">
        <v>-217</v>
      </c>
      <c r="Z12" s="3"/>
      <c r="AA12" s="3"/>
    </row>
    <row r="13" spans="2:27" ht="12.75" customHeight="1">
      <c r="B13" s="85" t="s">
        <v>299</v>
      </c>
      <c r="C13" s="88">
        <v>-38</v>
      </c>
      <c r="D13" s="92">
        <v>-181</v>
      </c>
      <c r="E13" s="92">
        <v>-62</v>
      </c>
      <c r="F13" s="92">
        <v>-41</v>
      </c>
      <c r="G13" s="92">
        <v>-40</v>
      </c>
      <c r="H13" s="89">
        <v>-39</v>
      </c>
      <c r="Z13" s="3"/>
      <c r="AA13" s="3"/>
    </row>
    <row r="14" spans="2:27" ht="12.75" customHeight="1">
      <c r="B14" s="85" t="s">
        <v>99</v>
      </c>
      <c r="C14" s="88">
        <v>-168</v>
      </c>
      <c r="D14" s="92">
        <v>-606</v>
      </c>
      <c r="E14" s="92">
        <v>-197</v>
      </c>
      <c r="F14" s="92">
        <v>-140</v>
      </c>
      <c r="G14" s="92">
        <v>-147</v>
      </c>
      <c r="H14" s="89">
        <v>-121</v>
      </c>
      <c r="Z14" s="3"/>
      <c r="AA14" s="3"/>
    </row>
    <row r="15" spans="2:27" ht="12.75" customHeight="1">
      <c r="B15" s="85" t="s">
        <v>104</v>
      </c>
      <c r="C15" s="88">
        <v>0</v>
      </c>
      <c r="D15" s="92">
        <v>-4</v>
      </c>
      <c r="E15" s="92">
        <v>-2</v>
      </c>
      <c r="F15" s="92">
        <v>-2</v>
      </c>
      <c r="G15" s="92">
        <v>0</v>
      </c>
      <c r="H15" s="88">
        <v>0</v>
      </c>
      <c r="Z15" s="3"/>
      <c r="AA15" s="3"/>
    </row>
    <row r="16" spans="2:27" ht="12.75" customHeight="1">
      <c r="B16" s="85" t="s">
        <v>301</v>
      </c>
      <c r="C16" s="88">
        <v>39</v>
      </c>
      <c r="D16" s="92">
        <v>193</v>
      </c>
      <c r="E16" s="92">
        <v>63</v>
      </c>
      <c r="F16" s="92">
        <v>45</v>
      </c>
      <c r="G16" s="92">
        <v>41</v>
      </c>
      <c r="H16" s="88">
        <v>44</v>
      </c>
      <c r="I16" s="3"/>
      <c r="J16" s="3"/>
      <c r="K16" s="3"/>
      <c r="L16" s="3"/>
      <c r="M16" s="3"/>
      <c r="N16" s="3"/>
      <c r="Z16" s="3"/>
      <c r="AA16" s="3"/>
    </row>
    <row r="17" spans="2:27" ht="12.75" customHeight="1">
      <c r="B17" s="85" t="s">
        <v>300</v>
      </c>
      <c r="C17" s="88">
        <v>-91</v>
      </c>
      <c r="D17" s="92">
        <v>-477</v>
      </c>
      <c r="E17" s="92">
        <v>-147</v>
      </c>
      <c r="F17" s="92">
        <v>-94</v>
      </c>
      <c r="G17" s="92">
        <v>-101</v>
      </c>
      <c r="H17" s="88">
        <v>-135</v>
      </c>
      <c r="I17" s="3"/>
      <c r="J17" s="3"/>
      <c r="K17" s="3"/>
      <c r="L17" s="3"/>
      <c r="M17" s="3"/>
      <c r="N17" s="3"/>
      <c r="Z17" s="3"/>
      <c r="AA17" s="3"/>
    </row>
    <row r="18" spans="2:27" ht="13.5" customHeight="1" thickBot="1">
      <c r="B18" s="131" t="s">
        <v>302</v>
      </c>
      <c r="C18" s="132">
        <v>-1008</v>
      </c>
      <c r="D18" s="134">
        <v>-3280</v>
      </c>
      <c r="E18" s="134">
        <v>-1059</v>
      </c>
      <c r="F18" s="134">
        <v>-727</v>
      </c>
      <c r="G18" s="134">
        <v>-630</v>
      </c>
      <c r="H18" s="132">
        <v>-864</v>
      </c>
      <c r="I18" s="3"/>
      <c r="J18" s="3"/>
      <c r="K18" s="3"/>
      <c r="L18" s="3"/>
      <c r="M18" s="3"/>
      <c r="N18" s="3"/>
      <c r="Z18" s="3"/>
      <c r="AA18" s="3"/>
    </row>
    <row r="19" spans="2:27" ht="13.5" customHeight="1" thickBot="1">
      <c r="B19" s="131" t="s">
        <v>105</v>
      </c>
      <c r="C19" s="164">
        <v>692</v>
      </c>
      <c r="D19" s="163">
        <v>2559</v>
      </c>
      <c r="E19" s="163">
        <v>594</v>
      </c>
      <c r="F19" s="163">
        <v>542</v>
      </c>
      <c r="G19" s="163">
        <v>665</v>
      </c>
      <c r="H19" s="164">
        <v>758</v>
      </c>
      <c r="I19" s="3"/>
      <c r="J19" s="3"/>
      <c r="K19" s="3"/>
      <c r="L19" s="3"/>
      <c r="M19" s="3"/>
      <c r="N19" s="3"/>
      <c r="Z19" s="3"/>
      <c r="AA19" s="3"/>
    </row>
    <row r="20" spans="2:27" ht="13.5" customHeight="1" thickBot="1">
      <c r="B20" s="131" t="s">
        <v>107</v>
      </c>
      <c r="C20" s="164">
        <v>461</v>
      </c>
      <c r="D20" s="163">
        <v>1635</v>
      </c>
      <c r="E20" s="163">
        <v>357</v>
      </c>
      <c r="F20" s="163">
        <v>310</v>
      </c>
      <c r="G20" s="163">
        <v>435</v>
      </c>
      <c r="H20" s="164">
        <v>533</v>
      </c>
      <c r="J20" s="3"/>
      <c r="K20" s="3"/>
      <c r="L20" s="3"/>
      <c r="M20" s="3"/>
      <c r="N20" s="3"/>
      <c r="Z20" s="3"/>
      <c r="AA20" s="3"/>
    </row>
    <row r="21" spans="3:8" ht="12.75">
      <c r="C21" s="82"/>
      <c r="H21" s="82"/>
    </row>
    <row r="22" spans="2:8" ht="12.75">
      <c r="B22" s="85" t="s">
        <v>318</v>
      </c>
      <c r="C22" s="149">
        <v>-218</v>
      </c>
      <c r="D22" s="180">
        <v>-48</v>
      </c>
      <c r="E22" s="180">
        <v>-193</v>
      </c>
      <c r="F22" s="180">
        <v>139</v>
      </c>
      <c r="G22" s="180">
        <v>156</v>
      </c>
      <c r="H22" s="149">
        <v>-150</v>
      </c>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4.xml><?xml version="1.0" encoding="utf-8"?>
<worksheet xmlns="http://schemas.openxmlformats.org/spreadsheetml/2006/main" xmlns:r="http://schemas.openxmlformats.org/officeDocument/2006/relationships">
  <dimension ref="B2:AA20"/>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271</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642</v>
      </c>
      <c r="D7" s="92">
        <v>1472</v>
      </c>
      <c r="E7" s="92">
        <v>559</v>
      </c>
      <c r="F7" s="92">
        <v>183</v>
      </c>
      <c r="G7" s="92">
        <v>220</v>
      </c>
      <c r="H7" s="88">
        <v>510</v>
      </c>
      <c r="I7" s="3"/>
      <c r="J7" s="3"/>
      <c r="K7" s="3"/>
      <c r="L7" s="3"/>
      <c r="M7" s="3"/>
      <c r="N7" s="3"/>
      <c r="AA7" s="3"/>
    </row>
    <row r="8" spans="2:27" ht="12.75" customHeight="1">
      <c r="B8" s="85" t="s">
        <v>295</v>
      </c>
      <c r="C8" s="88">
        <v>217</v>
      </c>
      <c r="D8" s="92">
        <v>723</v>
      </c>
      <c r="E8" s="92">
        <v>197</v>
      </c>
      <c r="F8" s="92">
        <v>133</v>
      </c>
      <c r="G8" s="92">
        <v>161</v>
      </c>
      <c r="H8" s="88">
        <v>232</v>
      </c>
      <c r="AA8" s="3"/>
    </row>
    <row r="9" spans="2:27" ht="13.5" customHeight="1" thickBot="1">
      <c r="B9" s="131" t="s">
        <v>296</v>
      </c>
      <c r="C9" s="132">
        <v>859</v>
      </c>
      <c r="D9" s="134">
        <v>2195</v>
      </c>
      <c r="E9" s="134">
        <v>756</v>
      </c>
      <c r="F9" s="134">
        <v>316</v>
      </c>
      <c r="G9" s="134">
        <v>381</v>
      </c>
      <c r="H9" s="132">
        <v>742</v>
      </c>
      <c r="AA9" s="3"/>
    </row>
    <row r="10" spans="2:27" ht="12.75" customHeight="1">
      <c r="B10" s="85" t="s">
        <v>106</v>
      </c>
      <c r="C10" s="149">
        <v>-108</v>
      </c>
      <c r="D10" s="180">
        <v>-360</v>
      </c>
      <c r="E10" s="180">
        <v>-101</v>
      </c>
      <c r="F10" s="180">
        <v>-83</v>
      </c>
      <c r="G10" s="180">
        <v>-80</v>
      </c>
      <c r="H10" s="149">
        <v>-96</v>
      </c>
      <c r="O10" s="6"/>
      <c r="P10" s="6"/>
      <c r="Q10" s="6"/>
      <c r="R10" s="6"/>
      <c r="S10" s="61"/>
      <c r="T10" s="6"/>
      <c r="U10" s="6"/>
      <c r="V10" s="6"/>
      <c r="W10" s="6"/>
      <c r="X10" s="62"/>
      <c r="Y10" s="3"/>
      <c r="Z10" s="3"/>
      <c r="AA10" s="3"/>
    </row>
    <row r="11" spans="2:27" ht="12.75" customHeight="1">
      <c r="B11" s="85" t="s">
        <v>297</v>
      </c>
      <c r="C11" s="149">
        <v>-319</v>
      </c>
      <c r="D11" s="180">
        <v>-938</v>
      </c>
      <c r="E11" s="180">
        <v>-302</v>
      </c>
      <c r="F11" s="180">
        <v>-160</v>
      </c>
      <c r="G11" s="180">
        <v>-176</v>
      </c>
      <c r="H11" s="149">
        <v>-300</v>
      </c>
      <c r="I11" s="3"/>
      <c r="J11" s="3"/>
      <c r="K11" s="3"/>
      <c r="L11" s="3"/>
      <c r="M11" s="3"/>
      <c r="N11" s="3"/>
      <c r="Z11" s="3"/>
      <c r="AA11" s="3"/>
    </row>
    <row r="12" spans="2:27" ht="12.75" customHeight="1">
      <c r="B12" s="85" t="s">
        <v>298</v>
      </c>
      <c r="C12" s="149">
        <v>-49</v>
      </c>
      <c r="D12" s="180">
        <v>-174</v>
      </c>
      <c r="E12" s="180">
        <v>-49</v>
      </c>
      <c r="F12" s="180">
        <v>-47</v>
      </c>
      <c r="G12" s="180">
        <v>-48</v>
      </c>
      <c r="H12" s="149">
        <v>-30</v>
      </c>
      <c r="Z12" s="3"/>
      <c r="AA12" s="3"/>
    </row>
    <row r="13" spans="2:27" ht="12.75" customHeight="1">
      <c r="B13" s="85" t="s">
        <v>299</v>
      </c>
      <c r="C13" s="149">
        <v>-34</v>
      </c>
      <c r="D13" s="180">
        <v>-168</v>
      </c>
      <c r="E13" s="180">
        <v>-48</v>
      </c>
      <c r="F13" s="180">
        <v>-52</v>
      </c>
      <c r="G13" s="180">
        <v>-45</v>
      </c>
      <c r="H13" s="149">
        <v>-23</v>
      </c>
      <c r="Z13" s="3"/>
      <c r="AA13" s="3"/>
    </row>
    <row r="14" spans="2:27" ht="12.75" customHeight="1">
      <c r="B14" s="85" t="s">
        <v>99</v>
      </c>
      <c r="C14" s="149">
        <v>0</v>
      </c>
      <c r="D14" s="180">
        <v>0</v>
      </c>
      <c r="E14" s="180">
        <v>0</v>
      </c>
      <c r="F14" s="180">
        <v>0</v>
      </c>
      <c r="G14" s="180">
        <v>0</v>
      </c>
      <c r="H14" s="149">
        <v>0</v>
      </c>
      <c r="Z14" s="3"/>
      <c r="AA14" s="3"/>
    </row>
    <row r="15" spans="2:27" ht="12.75" customHeight="1">
      <c r="B15" s="85" t="s">
        <v>104</v>
      </c>
      <c r="C15" s="149">
        <v>0</v>
      </c>
      <c r="D15" s="180">
        <v>-16</v>
      </c>
      <c r="E15" s="180">
        <v>-12</v>
      </c>
      <c r="F15" s="180">
        <v>0</v>
      </c>
      <c r="G15" s="180">
        <v>0</v>
      </c>
      <c r="H15" s="149">
        <v>-4</v>
      </c>
      <c r="Z15" s="3"/>
      <c r="AA15" s="3"/>
    </row>
    <row r="16" spans="2:27" ht="12.75" customHeight="1">
      <c r="B16" s="85" t="s">
        <v>301</v>
      </c>
      <c r="C16" s="149">
        <v>0</v>
      </c>
      <c r="D16" s="180">
        <v>0</v>
      </c>
      <c r="E16" s="180">
        <v>0</v>
      </c>
      <c r="F16" s="180">
        <v>0</v>
      </c>
      <c r="G16" s="180">
        <v>0</v>
      </c>
      <c r="H16" s="149">
        <v>0</v>
      </c>
      <c r="I16" s="3"/>
      <c r="J16" s="3"/>
      <c r="K16" s="3"/>
      <c r="L16" s="3"/>
      <c r="M16" s="3"/>
      <c r="N16" s="3"/>
      <c r="Z16" s="3"/>
      <c r="AA16" s="3"/>
    </row>
    <row r="17" spans="2:27" ht="12.75" customHeight="1">
      <c r="B17" s="85" t="s">
        <v>300</v>
      </c>
      <c r="C17" s="149">
        <v>-48</v>
      </c>
      <c r="D17" s="180">
        <v>-140</v>
      </c>
      <c r="E17" s="180">
        <v>-146</v>
      </c>
      <c r="F17" s="180">
        <v>53</v>
      </c>
      <c r="G17" s="180">
        <v>-24</v>
      </c>
      <c r="H17" s="149">
        <v>-23</v>
      </c>
      <c r="I17" s="3"/>
      <c r="J17" s="3"/>
      <c r="K17" s="3"/>
      <c r="L17" s="3"/>
      <c r="M17" s="3"/>
      <c r="N17" s="3"/>
      <c r="Z17" s="3"/>
      <c r="AA17" s="3"/>
    </row>
    <row r="18" spans="2:27" ht="13.5" customHeight="1" thickBot="1">
      <c r="B18" s="131" t="s">
        <v>302</v>
      </c>
      <c r="C18" s="132">
        <v>-558</v>
      </c>
      <c r="D18" s="134">
        <v>-1796</v>
      </c>
      <c r="E18" s="134">
        <v>-658</v>
      </c>
      <c r="F18" s="134">
        <v>-289</v>
      </c>
      <c r="G18" s="134">
        <v>-373</v>
      </c>
      <c r="H18" s="132">
        <v>-476</v>
      </c>
      <c r="I18" s="3"/>
      <c r="J18" s="3"/>
      <c r="K18" s="3"/>
      <c r="L18" s="3"/>
      <c r="M18" s="3"/>
      <c r="N18" s="3"/>
      <c r="Z18" s="3"/>
      <c r="AA18" s="3"/>
    </row>
    <row r="19" spans="2:27" ht="13.5" customHeight="1" thickBot="1">
      <c r="B19" s="131" t="s">
        <v>105</v>
      </c>
      <c r="C19" s="164">
        <v>409</v>
      </c>
      <c r="D19" s="163">
        <v>759</v>
      </c>
      <c r="E19" s="163">
        <v>199</v>
      </c>
      <c r="F19" s="163">
        <v>110</v>
      </c>
      <c r="G19" s="163">
        <v>88</v>
      </c>
      <c r="H19" s="164">
        <v>362</v>
      </c>
      <c r="I19" s="3"/>
      <c r="J19" s="3"/>
      <c r="K19" s="3"/>
      <c r="L19" s="3"/>
      <c r="M19" s="3"/>
      <c r="N19" s="3"/>
      <c r="Z19" s="3"/>
      <c r="AA19" s="3"/>
    </row>
    <row r="20" spans="2:27" ht="13.5" customHeight="1" thickBot="1">
      <c r="B20" s="131" t="s">
        <v>107</v>
      </c>
      <c r="C20" s="164">
        <v>301</v>
      </c>
      <c r="D20" s="163">
        <v>399</v>
      </c>
      <c r="E20" s="163">
        <v>98</v>
      </c>
      <c r="F20" s="163">
        <v>27</v>
      </c>
      <c r="G20" s="163">
        <v>8</v>
      </c>
      <c r="H20" s="164">
        <v>266</v>
      </c>
      <c r="J20" s="3"/>
      <c r="K20" s="3"/>
      <c r="L20" s="3"/>
      <c r="M20" s="3"/>
      <c r="N20" s="3"/>
      <c r="Z20" s="3"/>
      <c r="AA20"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5.xml><?xml version="1.0" encoding="utf-8"?>
<worksheet xmlns="http://schemas.openxmlformats.org/spreadsheetml/2006/main" xmlns:r="http://schemas.openxmlformats.org/officeDocument/2006/relationships">
  <dimension ref="B2:AA20"/>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319</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24</v>
      </c>
      <c r="D7" s="92">
        <v>137</v>
      </c>
      <c r="E7" s="92">
        <v>29</v>
      </c>
      <c r="F7" s="92">
        <v>42</v>
      </c>
      <c r="G7" s="92">
        <v>42</v>
      </c>
      <c r="H7" s="88">
        <v>24</v>
      </c>
      <c r="I7" s="3"/>
      <c r="J7" s="3"/>
      <c r="K7" s="3"/>
      <c r="L7" s="3"/>
      <c r="M7" s="3"/>
      <c r="N7" s="3"/>
      <c r="AA7" s="3"/>
    </row>
    <row r="8" spans="2:27" ht="12.75" customHeight="1">
      <c r="B8" s="85" t="s">
        <v>295</v>
      </c>
      <c r="C8" s="88">
        <v>48</v>
      </c>
      <c r="D8" s="92">
        <v>225</v>
      </c>
      <c r="E8" s="92">
        <v>54</v>
      </c>
      <c r="F8" s="92">
        <v>53</v>
      </c>
      <c r="G8" s="92">
        <v>62</v>
      </c>
      <c r="H8" s="88">
        <v>56</v>
      </c>
      <c r="AA8" s="3"/>
    </row>
    <row r="9" spans="2:27" ht="13.5" customHeight="1" thickBot="1">
      <c r="B9" s="131" t="s">
        <v>296</v>
      </c>
      <c r="C9" s="132">
        <v>72</v>
      </c>
      <c r="D9" s="134">
        <v>362</v>
      </c>
      <c r="E9" s="134">
        <v>83</v>
      </c>
      <c r="F9" s="134">
        <v>95</v>
      </c>
      <c r="G9" s="134">
        <v>104</v>
      </c>
      <c r="H9" s="132">
        <v>80</v>
      </c>
      <c r="AA9" s="3"/>
    </row>
    <row r="10" spans="2:27" ht="12.75" customHeight="1">
      <c r="B10" s="85" t="s">
        <v>106</v>
      </c>
      <c r="C10" s="149">
        <v>-14</v>
      </c>
      <c r="D10" s="180">
        <v>-58</v>
      </c>
      <c r="E10" s="180">
        <v>-14</v>
      </c>
      <c r="F10" s="180">
        <v>-14</v>
      </c>
      <c r="G10" s="180">
        <v>-14</v>
      </c>
      <c r="H10" s="149">
        <v>-16</v>
      </c>
      <c r="O10" s="6"/>
      <c r="P10" s="6"/>
      <c r="Q10" s="6"/>
      <c r="R10" s="6"/>
      <c r="S10" s="61"/>
      <c r="T10" s="6"/>
      <c r="U10" s="6"/>
      <c r="V10" s="6"/>
      <c r="W10" s="6"/>
      <c r="X10" s="62"/>
      <c r="Y10" s="3"/>
      <c r="Z10" s="3"/>
      <c r="AA10" s="3"/>
    </row>
    <row r="11" spans="2:27" ht="12.75" customHeight="1">
      <c r="B11" s="85" t="s">
        <v>297</v>
      </c>
      <c r="C11" s="149">
        <v>-17</v>
      </c>
      <c r="D11" s="180">
        <v>-57</v>
      </c>
      <c r="E11" s="180">
        <v>-7</v>
      </c>
      <c r="F11" s="180">
        <v>-14</v>
      </c>
      <c r="G11" s="180">
        <v>-25</v>
      </c>
      <c r="H11" s="149">
        <v>-11</v>
      </c>
      <c r="I11" s="3"/>
      <c r="J11" s="3"/>
      <c r="K11" s="3"/>
      <c r="L11" s="3"/>
      <c r="M11" s="3"/>
      <c r="N11" s="3"/>
      <c r="Z11" s="3"/>
      <c r="AA11" s="3"/>
    </row>
    <row r="12" spans="2:27" ht="12.75" customHeight="1">
      <c r="B12" s="85" t="s">
        <v>298</v>
      </c>
      <c r="C12" s="149">
        <v>-52</v>
      </c>
      <c r="D12" s="180">
        <v>-208</v>
      </c>
      <c r="E12" s="180">
        <v>-50</v>
      </c>
      <c r="F12" s="180">
        <v>-49</v>
      </c>
      <c r="G12" s="180">
        <v>-61</v>
      </c>
      <c r="H12" s="149">
        <v>-48</v>
      </c>
      <c r="Z12" s="3"/>
      <c r="AA12" s="3"/>
    </row>
    <row r="13" spans="2:27" ht="12.75" customHeight="1">
      <c r="B13" s="85" t="s">
        <v>299</v>
      </c>
      <c r="C13" s="88">
        <v>-41</v>
      </c>
      <c r="D13" s="92">
        <v>-247</v>
      </c>
      <c r="E13" s="92">
        <v>-71</v>
      </c>
      <c r="F13" s="92">
        <v>-55</v>
      </c>
      <c r="G13" s="92">
        <v>-78</v>
      </c>
      <c r="H13" s="89">
        <v>-43</v>
      </c>
      <c r="Z13" s="3"/>
      <c r="AA13" s="3"/>
    </row>
    <row r="14" spans="2:27" ht="12.75" customHeight="1">
      <c r="B14" s="85" t="s">
        <v>99</v>
      </c>
      <c r="C14" s="88">
        <v>0</v>
      </c>
      <c r="D14" s="92">
        <v>0</v>
      </c>
      <c r="E14" s="92">
        <v>0</v>
      </c>
      <c r="F14" s="92">
        <v>0</v>
      </c>
      <c r="G14" s="92">
        <v>0</v>
      </c>
      <c r="H14" s="89">
        <v>0</v>
      </c>
      <c r="Z14" s="3"/>
      <c r="AA14" s="3"/>
    </row>
    <row r="15" spans="2:27" ht="12.75" customHeight="1">
      <c r="B15" s="85" t="s">
        <v>104</v>
      </c>
      <c r="C15" s="88">
        <v>14</v>
      </c>
      <c r="D15" s="92">
        <v>-34</v>
      </c>
      <c r="E15" s="92">
        <v>-21</v>
      </c>
      <c r="F15" s="92">
        <v>0</v>
      </c>
      <c r="G15" s="92">
        <v>-13</v>
      </c>
      <c r="H15" s="88">
        <v>0</v>
      </c>
      <c r="Z15" s="3"/>
      <c r="AA15" s="3"/>
    </row>
    <row r="16" spans="2:27" ht="12.75" customHeight="1">
      <c r="B16" s="85" t="s">
        <v>301</v>
      </c>
      <c r="C16" s="88">
        <v>0</v>
      </c>
      <c r="D16" s="92">
        <v>0</v>
      </c>
      <c r="E16" s="92">
        <v>0</v>
      </c>
      <c r="F16" s="92">
        <v>0</v>
      </c>
      <c r="G16" s="92">
        <v>0</v>
      </c>
      <c r="H16" s="88">
        <v>0</v>
      </c>
      <c r="I16" s="3"/>
      <c r="J16" s="3"/>
      <c r="K16" s="3"/>
      <c r="L16" s="3"/>
      <c r="M16" s="3"/>
      <c r="N16" s="3"/>
      <c r="Z16" s="3"/>
      <c r="AA16" s="3"/>
    </row>
    <row r="17" spans="2:27" ht="12.75" customHeight="1">
      <c r="B17" s="85" t="s">
        <v>300</v>
      </c>
      <c r="C17" s="88">
        <v>-42</v>
      </c>
      <c r="D17" s="92">
        <v>-2</v>
      </c>
      <c r="E17" s="92">
        <v>-12</v>
      </c>
      <c r="F17" s="92">
        <v>-9</v>
      </c>
      <c r="G17" s="92">
        <v>30</v>
      </c>
      <c r="H17" s="88">
        <v>-11</v>
      </c>
      <c r="I17" s="3"/>
      <c r="J17" s="3"/>
      <c r="K17" s="3"/>
      <c r="L17" s="3"/>
      <c r="M17" s="3"/>
      <c r="N17" s="3"/>
      <c r="Z17" s="3"/>
      <c r="AA17" s="3"/>
    </row>
    <row r="18" spans="2:27" ht="13.5" customHeight="1" thickBot="1">
      <c r="B18" s="131" t="s">
        <v>302</v>
      </c>
      <c r="C18" s="132">
        <v>-152</v>
      </c>
      <c r="D18" s="134">
        <v>-606</v>
      </c>
      <c r="E18" s="134">
        <v>-175</v>
      </c>
      <c r="F18" s="134">
        <v>-141</v>
      </c>
      <c r="G18" s="134">
        <v>-161</v>
      </c>
      <c r="H18" s="132">
        <v>-129</v>
      </c>
      <c r="I18" s="3"/>
      <c r="J18" s="3"/>
      <c r="K18" s="3"/>
      <c r="L18" s="3"/>
      <c r="M18" s="3"/>
      <c r="N18" s="3"/>
      <c r="Z18" s="3"/>
      <c r="AA18" s="3"/>
    </row>
    <row r="19" spans="2:27" ht="13.5" customHeight="1" thickBot="1">
      <c r="B19" s="131" t="s">
        <v>105</v>
      </c>
      <c r="C19" s="164">
        <v>-66</v>
      </c>
      <c r="D19" s="163">
        <v>-186</v>
      </c>
      <c r="E19" s="163">
        <v>-78</v>
      </c>
      <c r="F19" s="163">
        <v>-32</v>
      </c>
      <c r="G19" s="163">
        <v>-43</v>
      </c>
      <c r="H19" s="164">
        <v>-33</v>
      </c>
      <c r="I19" s="3"/>
      <c r="J19" s="3"/>
      <c r="K19" s="3"/>
      <c r="L19" s="3"/>
      <c r="M19" s="3"/>
      <c r="N19" s="3"/>
      <c r="Z19" s="3"/>
      <c r="AA19" s="3"/>
    </row>
    <row r="20" spans="2:27" ht="13.5" customHeight="1" thickBot="1">
      <c r="B20" s="131" t="s">
        <v>107</v>
      </c>
      <c r="C20" s="164">
        <v>-80</v>
      </c>
      <c r="D20" s="163">
        <v>-244</v>
      </c>
      <c r="E20" s="163">
        <v>-92</v>
      </c>
      <c r="F20" s="163">
        <v>-46</v>
      </c>
      <c r="G20" s="163">
        <v>-57</v>
      </c>
      <c r="H20" s="164">
        <v>-49</v>
      </c>
      <c r="J20" s="3"/>
      <c r="K20" s="3"/>
      <c r="L20" s="3"/>
      <c r="M20" s="3"/>
      <c r="N20" s="3"/>
      <c r="Z20" s="3"/>
      <c r="AA20"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6.xml><?xml version="1.0" encoding="utf-8"?>
<worksheet xmlns="http://schemas.openxmlformats.org/spreadsheetml/2006/main" xmlns:r="http://schemas.openxmlformats.org/officeDocument/2006/relationships">
  <dimension ref="B2:AH55"/>
  <sheetViews>
    <sheetView showGridLines="0" zoomScale="90" zoomScaleNormal="90" zoomScaleSheetLayoutView="100" workbookViewId="0" topLeftCell="A1">
      <pane xSplit="2" ySplit="6" topLeftCell="C10"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33" width="17.7109375" style="1" customWidth="1"/>
    <col min="34" max="16384" width="9.140625" style="1" customWidth="1"/>
  </cols>
  <sheetData>
    <row r="2" spans="2:33" ht="15.75" customHeight="1">
      <c r="B2" s="80"/>
      <c r="C2" s="80"/>
      <c r="D2" s="80"/>
      <c r="E2" s="80"/>
      <c r="F2" s="80"/>
      <c r="G2" s="80"/>
      <c r="H2" s="80"/>
      <c r="I2" s="81"/>
      <c r="J2" s="81"/>
      <c r="K2" s="81"/>
      <c r="L2" s="81"/>
      <c r="M2" s="81"/>
      <c r="N2" s="81"/>
      <c r="O2" s="81"/>
      <c r="P2" s="81"/>
      <c r="Q2" s="81"/>
      <c r="R2" s="81"/>
      <c r="S2" s="81"/>
      <c r="T2" s="81"/>
      <c r="U2" s="81"/>
      <c r="V2" s="81"/>
      <c r="W2" s="81"/>
      <c r="X2" s="81"/>
      <c r="Y2" s="81"/>
      <c r="Z2" s="81"/>
      <c r="AA2" s="81"/>
      <c r="AB2" s="81"/>
      <c r="AC2" s="81"/>
      <c r="AD2" s="81"/>
      <c r="AE2" s="81"/>
      <c r="AF2" s="81"/>
      <c r="AG2" s="81"/>
    </row>
    <row r="3" ht="12.75">
      <c r="B3" s="2"/>
    </row>
    <row r="4" spans="2:33" ht="75.75" customHeight="1">
      <c r="B4" s="127" t="s">
        <v>312</v>
      </c>
      <c r="C4" s="128" t="s">
        <v>336</v>
      </c>
      <c r="D4" s="130" t="s">
        <v>81</v>
      </c>
      <c r="E4" s="130" t="s">
        <v>80</v>
      </c>
      <c r="F4" s="130" t="s">
        <v>78</v>
      </c>
      <c r="G4" s="130" t="s">
        <v>75</v>
      </c>
      <c r="H4" s="128" t="s">
        <v>74</v>
      </c>
      <c r="I4" s="130" t="s">
        <v>73</v>
      </c>
      <c r="J4" s="130" t="s">
        <v>72</v>
      </c>
      <c r="K4" s="130" t="s">
        <v>71</v>
      </c>
      <c r="L4" s="130" t="s">
        <v>69</v>
      </c>
      <c r="M4" s="130" t="s">
        <v>70</v>
      </c>
      <c r="N4" s="130" t="s">
        <v>61</v>
      </c>
      <c r="O4" s="130" t="s">
        <v>62</v>
      </c>
      <c r="P4" s="130" t="s">
        <v>63</v>
      </c>
      <c r="Q4" s="130" t="s">
        <v>60</v>
      </c>
      <c r="R4" s="130" t="s">
        <v>58</v>
      </c>
      <c r="S4" s="130" t="s">
        <v>57</v>
      </c>
      <c r="T4" s="130" t="s">
        <v>56</v>
      </c>
      <c r="U4" s="130" t="s">
        <v>55</v>
      </c>
      <c r="V4" s="130" t="s">
        <v>53</v>
      </c>
      <c r="W4" s="130" t="s">
        <v>54</v>
      </c>
      <c r="X4" s="130" t="s">
        <v>47</v>
      </c>
      <c r="Y4" s="130" t="s">
        <v>44</v>
      </c>
      <c r="Z4" s="130" t="s">
        <v>48</v>
      </c>
      <c r="AA4" s="130" t="s">
        <v>49</v>
      </c>
      <c r="AB4" s="130" t="s">
        <v>43</v>
      </c>
      <c r="AC4" s="130" t="s">
        <v>50</v>
      </c>
      <c r="AD4" s="130" t="s">
        <v>45</v>
      </c>
      <c r="AE4" s="130" t="s">
        <v>51</v>
      </c>
      <c r="AF4" s="130" t="s">
        <v>52</v>
      </c>
      <c r="AG4" s="130" t="s">
        <v>42</v>
      </c>
    </row>
    <row r="5" spans="2:33" ht="12" customHeight="1">
      <c r="B5" s="188"/>
      <c r="C5" s="189" t="s">
        <v>248</v>
      </c>
      <c r="D5" s="197" t="s">
        <v>248</v>
      </c>
      <c r="E5" s="197" t="s">
        <v>248</v>
      </c>
      <c r="F5" s="197" t="s">
        <v>248</v>
      </c>
      <c r="G5" s="197" t="s">
        <v>248</v>
      </c>
      <c r="H5" s="189" t="s">
        <v>248</v>
      </c>
      <c r="I5" s="197" t="s">
        <v>248</v>
      </c>
      <c r="J5" s="197" t="s">
        <v>248</v>
      </c>
      <c r="K5" s="197" t="s">
        <v>248</v>
      </c>
      <c r="L5" s="197" t="s">
        <v>248</v>
      </c>
      <c r="M5" s="197" t="s">
        <v>248</v>
      </c>
      <c r="N5" s="197" t="s">
        <v>248</v>
      </c>
      <c r="O5" s="197" t="s">
        <v>248</v>
      </c>
      <c r="P5" s="197" t="s">
        <v>248</v>
      </c>
      <c r="Q5" s="197" t="s">
        <v>248</v>
      </c>
      <c r="R5" s="197" t="s">
        <v>248</v>
      </c>
      <c r="S5" s="197" t="s">
        <v>248</v>
      </c>
      <c r="T5" s="197" t="s">
        <v>248</v>
      </c>
      <c r="U5" s="197" t="s">
        <v>248</v>
      </c>
      <c r="V5" s="197" t="s">
        <v>248</v>
      </c>
      <c r="W5" s="197" t="s">
        <v>248</v>
      </c>
      <c r="X5" s="197" t="s">
        <v>248</v>
      </c>
      <c r="Y5" s="197" t="s">
        <v>248</v>
      </c>
      <c r="Z5" s="197" t="s">
        <v>248</v>
      </c>
      <c r="AA5" s="197" t="s">
        <v>248</v>
      </c>
      <c r="AB5" s="197" t="s">
        <v>248</v>
      </c>
      <c r="AC5" s="197" t="s">
        <v>248</v>
      </c>
      <c r="AD5" s="197" t="s">
        <v>248</v>
      </c>
      <c r="AE5" s="197" t="s">
        <v>248</v>
      </c>
      <c r="AF5" s="197" t="s">
        <v>248</v>
      </c>
      <c r="AG5" s="197" t="s">
        <v>248</v>
      </c>
    </row>
    <row r="6" spans="2:33" ht="12" customHeight="1" thickBot="1">
      <c r="B6" s="192"/>
      <c r="C6" s="193"/>
      <c r="D6" s="195"/>
      <c r="E6" s="195"/>
      <c r="F6" s="195"/>
      <c r="G6" s="195"/>
      <c r="H6" s="191"/>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row>
    <row r="7" spans="2:27" ht="13.5" customHeight="1">
      <c r="B7" s="135" t="s">
        <v>251</v>
      </c>
      <c r="C7" s="136"/>
      <c r="D7" s="138"/>
      <c r="E7" s="138"/>
      <c r="F7" s="138"/>
      <c r="G7" s="138"/>
      <c r="H7" s="136"/>
      <c r="I7" s="3"/>
      <c r="J7" s="3"/>
      <c r="K7" s="3"/>
      <c r="L7" s="3"/>
      <c r="M7" s="3"/>
      <c r="N7" s="3"/>
      <c r="AA7" s="3"/>
    </row>
    <row r="8" spans="2:33" ht="12.75" customHeight="1">
      <c r="B8" s="85" t="s">
        <v>252</v>
      </c>
      <c r="C8" s="109">
        <v>474.3</v>
      </c>
      <c r="D8" s="110">
        <v>1917.9</v>
      </c>
      <c r="E8" s="110">
        <v>472.8</v>
      </c>
      <c r="F8" s="110">
        <v>449.6</v>
      </c>
      <c r="G8" s="110">
        <v>486.6</v>
      </c>
      <c r="H8" s="109">
        <v>508.9</v>
      </c>
      <c r="I8" s="110">
        <v>2026.8999999999999</v>
      </c>
      <c r="J8" s="110">
        <v>503.8</v>
      </c>
      <c r="K8" s="110">
        <v>515.2</v>
      </c>
      <c r="L8" s="110">
        <v>506.79999999999995</v>
      </c>
      <c r="M8" s="110">
        <v>501</v>
      </c>
      <c r="N8" s="110">
        <v>1876</v>
      </c>
      <c r="O8" s="110">
        <v>440.4</v>
      </c>
      <c r="P8" s="110">
        <v>475.2</v>
      </c>
      <c r="Q8" s="110">
        <v>481.9</v>
      </c>
      <c r="R8" s="110">
        <v>478.5</v>
      </c>
      <c r="S8" s="110">
        <v>1890.5</v>
      </c>
      <c r="T8" s="110">
        <v>483.1</v>
      </c>
      <c r="U8" s="110">
        <v>481.19</v>
      </c>
      <c r="V8" s="110">
        <v>483.5</v>
      </c>
      <c r="W8" s="110">
        <v>442.7</v>
      </c>
      <c r="X8" s="110">
        <v>1607.5000000000002</v>
      </c>
      <c r="Y8" s="110">
        <v>403.2</v>
      </c>
      <c r="Z8" s="110">
        <v>396.5</v>
      </c>
      <c r="AA8" s="110">
        <v>400.6</v>
      </c>
      <c r="AB8" s="110">
        <v>407.2</v>
      </c>
      <c r="AC8" s="110">
        <v>1616.4</v>
      </c>
      <c r="AD8" s="110">
        <v>409.1</v>
      </c>
      <c r="AE8" s="110">
        <v>400.3</v>
      </c>
      <c r="AF8" s="110">
        <v>400.9</v>
      </c>
      <c r="AG8" s="110">
        <v>406.1</v>
      </c>
    </row>
    <row r="9" spans="2:33" ht="12.75" customHeight="1">
      <c r="B9" s="85" t="s">
        <v>253</v>
      </c>
      <c r="C9" s="109">
        <v>328.3</v>
      </c>
      <c r="D9" s="110">
        <v>1400.6</v>
      </c>
      <c r="E9" s="110">
        <v>346.6</v>
      </c>
      <c r="F9" s="110">
        <v>346</v>
      </c>
      <c r="G9" s="110">
        <v>348.7</v>
      </c>
      <c r="H9" s="109">
        <v>359.3</v>
      </c>
      <c r="I9" s="110">
        <v>1454</v>
      </c>
      <c r="J9" s="110">
        <v>365.7</v>
      </c>
      <c r="K9" s="110">
        <v>358.9</v>
      </c>
      <c r="L9" s="110">
        <v>362.2</v>
      </c>
      <c r="M9" s="110">
        <v>367.2</v>
      </c>
      <c r="N9" s="110">
        <v>1457.4</v>
      </c>
      <c r="O9" s="110">
        <v>367.6</v>
      </c>
      <c r="P9" s="110">
        <v>361.4</v>
      </c>
      <c r="Q9" s="110">
        <v>361.6</v>
      </c>
      <c r="R9" s="110">
        <v>366.8</v>
      </c>
      <c r="S9" s="110">
        <v>1550.5</v>
      </c>
      <c r="T9" s="110">
        <v>383.8</v>
      </c>
      <c r="U9" s="110">
        <v>386.8</v>
      </c>
      <c r="V9" s="110">
        <v>387.2</v>
      </c>
      <c r="W9" s="110">
        <v>392.7</v>
      </c>
      <c r="X9" s="110">
        <v>1607.5000000000002</v>
      </c>
      <c r="Y9" s="110">
        <v>403.2</v>
      </c>
      <c r="Z9" s="110">
        <v>396.5</v>
      </c>
      <c r="AA9" s="110">
        <v>400.6</v>
      </c>
      <c r="AB9" s="110">
        <v>407.2</v>
      </c>
      <c r="AC9" s="110">
        <v>1616.4</v>
      </c>
      <c r="AD9" s="110">
        <v>409.1</v>
      </c>
      <c r="AE9" s="110">
        <v>400.3</v>
      </c>
      <c r="AF9" s="110">
        <v>400.9</v>
      </c>
      <c r="AG9" s="110">
        <v>406.1</v>
      </c>
    </row>
    <row r="10" spans="2:33" ht="12.75" customHeight="1">
      <c r="B10" s="85" t="s">
        <v>254</v>
      </c>
      <c r="C10" s="109">
        <v>146</v>
      </c>
      <c r="D10" s="110">
        <v>517.4</v>
      </c>
      <c r="E10" s="110">
        <v>126.2</v>
      </c>
      <c r="F10" s="110">
        <v>103.6</v>
      </c>
      <c r="G10" s="110">
        <v>137.9</v>
      </c>
      <c r="H10" s="109">
        <v>149.6</v>
      </c>
      <c r="I10" s="110">
        <v>572.8</v>
      </c>
      <c r="J10" s="110">
        <v>138.1</v>
      </c>
      <c r="K10" s="110">
        <v>156.3</v>
      </c>
      <c r="L10" s="110">
        <v>144.6</v>
      </c>
      <c r="M10" s="110">
        <v>133.8</v>
      </c>
      <c r="N10" s="110">
        <v>418.6</v>
      </c>
      <c r="O10" s="110">
        <v>72.8</v>
      </c>
      <c r="P10" s="110">
        <v>113.8</v>
      </c>
      <c r="Q10" s="110">
        <v>120.30000000000001</v>
      </c>
      <c r="R10" s="110">
        <v>111.69999999999999</v>
      </c>
      <c r="S10" s="110">
        <v>340</v>
      </c>
      <c r="T10" s="110">
        <v>99.30000000000001</v>
      </c>
      <c r="U10" s="110">
        <v>94.4</v>
      </c>
      <c r="V10" s="110">
        <v>96.3</v>
      </c>
      <c r="W10" s="110">
        <v>50</v>
      </c>
      <c r="X10" s="110">
        <v>0</v>
      </c>
      <c r="Y10" s="110">
        <v>0</v>
      </c>
      <c r="Z10" s="110">
        <v>0</v>
      </c>
      <c r="AA10" s="110">
        <v>0</v>
      </c>
      <c r="AB10" s="110">
        <v>0</v>
      </c>
      <c r="AC10" s="110">
        <v>0</v>
      </c>
      <c r="AD10" s="110">
        <v>0</v>
      </c>
      <c r="AE10" s="110">
        <v>0</v>
      </c>
      <c r="AF10" s="110">
        <v>0</v>
      </c>
      <c r="AG10" s="110">
        <v>0</v>
      </c>
    </row>
    <row r="11" spans="2:33" ht="12.75" customHeight="1">
      <c r="B11" s="85" t="s">
        <v>255</v>
      </c>
      <c r="C11" s="109">
        <v>711.9</v>
      </c>
      <c r="D11" s="110">
        <v>2539.6</v>
      </c>
      <c r="E11" s="110">
        <v>691.7</v>
      </c>
      <c r="F11" s="110">
        <v>581.9</v>
      </c>
      <c r="G11" s="110">
        <v>596.1</v>
      </c>
      <c r="H11" s="109">
        <v>670</v>
      </c>
      <c r="I11" s="110">
        <v>2564.4</v>
      </c>
      <c r="J11" s="110">
        <v>664.5</v>
      </c>
      <c r="K11" s="110">
        <v>612.5</v>
      </c>
      <c r="L11" s="110">
        <v>602.1</v>
      </c>
      <c r="M11" s="110">
        <v>685.2</v>
      </c>
      <c r="N11" s="110">
        <v>2627.2</v>
      </c>
      <c r="O11" s="110">
        <v>691.5</v>
      </c>
      <c r="P11" s="110">
        <v>581.6</v>
      </c>
      <c r="Q11" s="110">
        <v>650.4</v>
      </c>
      <c r="R11" s="110">
        <v>703.7</v>
      </c>
      <c r="S11" s="110">
        <v>2691.8</v>
      </c>
      <c r="T11" s="110">
        <v>736.8</v>
      </c>
      <c r="U11" s="110">
        <v>618.6</v>
      </c>
      <c r="V11" s="110">
        <v>603.9</v>
      </c>
      <c r="W11" s="110">
        <v>732.5</v>
      </c>
      <c r="X11" s="110">
        <v>2709.7</v>
      </c>
      <c r="Y11" s="110">
        <v>706.2</v>
      </c>
      <c r="Z11" s="110">
        <v>647.9</v>
      </c>
      <c r="AA11" s="110">
        <v>625.1</v>
      </c>
      <c r="AB11" s="110">
        <v>730.5</v>
      </c>
      <c r="AC11" s="110">
        <v>2713.1</v>
      </c>
      <c r="AD11" s="110">
        <v>725.4</v>
      </c>
      <c r="AE11" s="110">
        <v>668.7</v>
      </c>
      <c r="AF11" s="110">
        <v>594.6</v>
      </c>
      <c r="AG11" s="110">
        <v>724.4</v>
      </c>
    </row>
    <row r="12" spans="2:33" ht="12.75" customHeight="1">
      <c r="B12" s="85" t="s">
        <v>253</v>
      </c>
      <c r="C12" s="109">
        <v>680.3</v>
      </c>
      <c r="D12" s="110">
        <v>2480.3</v>
      </c>
      <c r="E12" s="110">
        <v>669.8</v>
      </c>
      <c r="F12" s="110">
        <v>569.6</v>
      </c>
      <c r="G12" s="110">
        <v>583.5</v>
      </c>
      <c r="H12" s="109">
        <v>657.3</v>
      </c>
      <c r="I12" s="110">
        <v>2512.7999999999997</v>
      </c>
      <c r="J12" s="110">
        <v>651.5</v>
      </c>
      <c r="K12" s="110">
        <v>600.8</v>
      </c>
      <c r="L12" s="110">
        <v>588.7</v>
      </c>
      <c r="M12" s="110">
        <v>671.8</v>
      </c>
      <c r="N12" s="110">
        <v>2569.2</v>
      </c>
      <c r="O12" s="110">
        <v>677.2</v>
      </c>
      <c r="P12" s="110">
        <v>566.9</v>
      </c>
      <c r="Q12" s="110">
        <v>635.9</v>
      </c>
      <c r="R12" s="110">
        <v>689.5</v>
      </c>
      <c r="S12" s="110">
        <v>2666.9</v>
      </c>
      <c r="T12" s="110">
        <v>721.8</v>
      </c>
      <c r="U12" s="110">
        <v>608.7</v>
      </c>
      <c r="V12" s="110">
        <v>603.9</v>
      </c>
      <c r="W12" s="110">
        <v>732.5</v>
      </c>
      <c r="X12" s="110">
        <v>2709.7</v>
      </c>
      <c r="Y12" s="110">
        <v>706.2</v>
      </c>
      <c r="Z12" s="110">
        <v>647.9</v>
      </c>
      <c r="AA12" s="110">
        <v>625.1</v>
      </c>
      <c r="AB12" s="110">
        <v>730.5</v>
      </c>
      <c r="AC12" s="110">
        <v>2713.1</v>
      </c>
      <c r="AD12" s="110">
        <v>725.4</v>
      </c>
      <c r="AE12" s="110">
        <v>668.7</v>
      </c>
      <c r="AF12" s="110">
        <v>594.6</v>
      </c>
      <c r="AG12" s="110">
        <v>724.4</v>
      </c>
    </row>
    <row r="13" spans="2:33" ht="12.75" customHeight="1">
      <c r="B13" s="85" t="s">
        <v>89</v>
      </c>
      <c r="C13" s="109">
        <v>31.6</v>
      </c>
      <c r="D13" s="110">
        <v>59.4</v>
      </c>
      <c r="E13" s="110">
        <v>21.9</v>
      </c>
      <c r="F13" s="110">
        <v>12.3</v>
      </c>
      <c r="G13" s="110">
        <v>12.5</v>
      </c>
      <c r="H13" s="109">
        <v>12.6</v>
      </c>
      <c r="I13" s="110">
        <v>51.5</v>
      </c>
      <c r="J13" s="110">
        <v>13</v>
      </c>
      <c r="K13" s="110">
        <v>11.7</v>
      </c>
      <c r="L13" s="110">
        <v>13.4</v>
      </c>
      <c r="M13" s="110">
        <v>13.4</v>
      </c>
      <c r="N13" s="110">
        <v>58</v>
      </c>
      <c r="O13" s="110">
        <v>14.3</v>
      </c>
      <c r="P13" s="110">
        <v>14.7</v>
      </c>
      <c r="Q13" s="110">
        <v>14.5</v>
      </c>
      <c r="R13" s="110">
        <v>14.2</v>
      </c>
      <c r="S13" s="110">
        <v>24.9</v>
      </c>
      <c r="T13" s="110">
        <v>15</v>
      </c>
      <c r="U13" s="110">
        <v>9.9</v>
      </c>
      <c r="V13" s="110">
        <v>0</v>
      </c>
      <c r="W13" s="110">
        <v>0</v>
      </c>
      <c r="X13" s="110">
        <v>0</v>
      </c>
      <c r="Y13" s="110">
        <v>0</v>
      </c>
      <c r="Z13" s="110">
        <v>0</v>
      </c>
      <c r="AA13" s="110">
        <v>0</v>
      </c>
      <c r="AB13" s="110">
        <v>0</v>
      </c>
      <c r="AC13" s="110">
        <v>0</v>
      </c>
      <c r="AD13" s="110">
        <v>0</v>
      </c>
      <c r="AE13" s="110">
        <v>0</v>
      </c>
      <c r="AF13" s="110">
        <v>0</v>
      </c>
      <c r="AG13" s="110">
        <v>0</v>
      </c>
    </row>
    <row r="14" spans="2:33" ht="13.5" customHeight="1" thickBot="1">
      <c r="B14" s="131" t="s">
        <v>258</v>
      </c>
      <c r="C14" s="152">
        <v>1186.2</v>
      </c>
      <c r="D14" s="153">
        <v>4457.6</v>
      </c>
      <c r="E14" s="153">
        <v>1164.6</v>
      </c>
      <c r="F14" s="153">
        <v>1031.5</v>
      </c>
      <c r="G14" s="153">
        <v>1082.6</v>
      </c>
      <c r="H14" s="152">
        <v>1178.8</v>
      </c>
      <c r="I14" s="153">
        <v>4591.3</v>
      </c>
      <c r="J14" s="153">
        <v>1168.2</v>
      </c>
      <c r="K14" s="153">
        <v>1127.7</v>
      </c>
      <c r="L14" s="153">
        <v>1108.9</v>
      </c>
      <c r="M14" s="153">
        <v>1186.2</v>
      </c>
      <c r="N14" s="153">
        <v>4503.1</v>
      </c>
      <c r="O14" s="153">
        <v>1131.8</v>
      </c>
      <c r="P14" s="153">
        <v>1056.8</v>
      </c>
      <c r="Q14" s="153">
        <v>1132.3</v>
      </c>
      <c r="R14" s="153">
        <v>1182.2</v>
      </c>
      <c r="S14" s="153">
        <v>4582.29</v>
      </c>
      <c r="T14" s="153">
        <v>1219.9</v>
      </c>
      <c r="U14" s="153">
        <v>1099.8</v>
      </c>
      <c r="V14" s="153">
        <v>1087.4</v>
      </c>
      <c r="W14" s="153">
        <v>1175.2</v>
      </c>
      <c r="X14" s="153">
        <v>4317.2</v>
      </c>
      <c r="Y14" s="153">
        <v>1109.4</v>
      </c>
      <c r="Z14" s="153">
        <v>1044.4</v>
      </c>
      <c r="AA14" s="153">
        <v>1025.7</v>
      </c>
      <c r="AB14" s="153">
        <v>1137.7</v>
      </c>
      <c r="AC14" s="153">
        <v>4329.5</v>
      </c>
      <c r="AD14" s="153">
        <v>1134.5</v>
      </c>
      <c r="AE14" s="153">
        <v>1069</v>
      </c>
      <c r="AF14" s="153">
        <v>995.5</v>
      </c>
      <c r="AG14" s="153">
        <v>1130.5</v>
      </c>
    </row>
    <row r="15" spans="2:33" ht="12.75" customHeight="1">
      <c r="B15" s="85" t="s">
        <v>259</v>
      </c>
      <c r="C15" s="109">
        <v>80.6</v>
      </c>
      <c r="D15" s="110">
        <v>78.6</v>
      </c>
      <c r="E15" s="110">
        <v>81.6</v>
      </c>
      <c r="F15" s="110">
        <v>72.3</v>
      </c>
      <c r="G15" s="110">
        <v>76.7</v>
      </c>
      <c r="H15" s="109">
        <v>83.5</v>
      </c>
      <c r="I15" s="110">
        <v>81.3</v>
      </c>
      <c r="J15" s="110">
        <v>84</v>
      </c>
      <c r="K15" s="110">
        <v>79.7</v>
      </c>
      <c r="L15" s="110">
        <v>78.6</v>
      </c>
      <c r="M15" s="110">
        <v>83</v>
      </c>
      <c r="N15" s="110">
        <v>79.5</v>
      </c>
      <c r="O15" s="110">
        <v>79.3</v>
      </c>
      <c r="P15" s="110">
        <v>74.1</v>
      </c>
      <c r="Q15" s="110">
        <v>80.2</v>
      </c>
      <c r="R15" s="110">
        <v>84.7</v>
      </c>
      <c r="S15" s="110">
        <v>80.9</v>
      </c>
      <c r="T15" s="110">
        <v>85.5</v>
      </c>
      <c r="U15" s="110">
        <v>77.1</v>
      </c>
      <c r="V15" s="110">
        <v>77</v>
      </c>
      <c r="W15" s="110">
        <v>84.2</v>
      </c>
      <c r="X15" s="110">
        <v>76.3</v>
      </c>
      <c r="Y15" s="110">
        <v>77.7</v>
      </c>
      <c r="Z15" s="110">
        <v>73.2</v>
      </c>
      <c r="AA15" s="110">
        <v>72.7</v>
      </c>
      <c r="AB15" s="110">
        <v>80.6</v>
      </c>
      <c r="AC15" s="110">
        <v>76.5</v>
      </c>
      <c r="AD15" s="110">
        <v>79.5</v>
      </c>
      <c r="AE15" s="110">
        <v>74.9</v>
      </c>
      <c r="AF15" s="110">
        <v>70.5</v>
      </c>
      <c r="AG15" s="110">
        <v>80.1</v>
      </c>
    </row>
    <row r="16" spans="2:33" ht="12.75" customHeight="1">
      <c r="B16" s="85"/>
      <c r="C16" s="111"/>
      <c r="D16" s="112"/>
      <c r="E16" s="112"/>
      <c r="F16" s="112"/>
      <c r="G16" s="112"/>
      <c r="H16" s="111"/>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2:33" ht="13.5" customHeight="1" thickBot="1">
      <c r="B17" s="131" t="s">
        <v>256</v>
      </c>
      <c r="C17" s="152"/>
      <c r="D17" s="153"/>
      <c r="E17" s="153"/>
      <c r="F17" s="153"/>
      <c r="G17" s="153"/>
      <c r="H17" s="152"/>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row>
    <row r="18" spans="2:33" ht="12.75" customHeight="1">
      <c r="B18" s="85" t="s">
        <v>252</v>
      </c>
      <c r="C18" s="109">
        <v>8395.7</v>
      </c>
      <c r="D18" s="110">
        <v>22899.8</v>
      </c>
      <c r="E18" s="110">
        <v>6922.5</v>
      </c>
      <c r="F18" s="110">
        <v>4005.9</v>
      </c>
      <c r="G18" s="110">
        <v>4411.1</v>
      </c>
      <c r="H18" s="109">
        <v>7560.3</v>
      </c>
      <c r="I18" s="110">
        <v>21653.3</v>
      </c>
      <c r="J18" s="110">
        <v>6184.3</v>
      </c>
      <c r="K18" s="110">
        <v>3661.5</v>
      </c>
      <c r="L18" s="110">
        <v>4496.7</v>
      </c>
      <c r="M18" s="110">
        <v>7310.8</v>
      </c>
      <c r="N18" s="110">
        <v>17357.7</v>
      </c>
      <c r="O18" s="110">
        <v>6469.6</v>
      </c>
      <c r="P18" s="110">
        <v>3284.3</v>
      </c>
      <c r="Q18" s="110">
        <v>3078.2</v>
      </c>
      <c r="R18" s="110">
        <v>4525.6</v>
      </c>
      <c r="S18" s="110">
        <v>15005.6</v>
      </c>
      <c r="T18" s="110">
        <v>4132</v>
      </c>
      <c r="U18" s="110">
        <v>2731.4</v>
      </c>
      <c r="V18" s="110">
        <v>2964.5</v>
      </c>
      <c r="W18" s="110">
        <v>5177.7</v>
      </c>
      <c r="X18" s="110">
        <v>13756.4</v>
      </c>
      <c r="Y18" s="110">
        <v>4070.1</v>
      </c>
      <c r="Z18" s="110">
        <v>2315.2</v>
      </c>
      <c r="AA18" s="110">
        <v>2698.2</v>
      </c>
      <c r="AB18" s="110">
        <v>4672.9</v>
      </c>
      <c r="AC18" s="110">
        <v>13166.8</v>
      </c>
      <c r="AD18" s="110">
        <v>3871.4</v>
      </c>
      <c r="AE18" s="110">
        <v>2320.7</v>
      </c>
      <c r="AF18" s="110">
        <v>2588.5</v>
      </c>
      <c r="AG18" s="110">
        <v>4386.2</v>
      </c>
    </row>
    <row r="19" spans="2:33" ht="12.75" customHeight="1">
      <c r="B19" s="85" t="s">
        <v>257</v>
      </c>
      <c r="C19" s="109">
        <v>733.5</v>
      </c>
      <c r="D19" s="110">
        <v>2510.7</v>
      </c>
      <c r="E19" s="110">
        <v>560.6</v>
      </c>
      <c r="F19" s="110">
        <v>614.4</v>
      </c>
      <c r="G19" s="110">
        <v>571.3</v>
      </c>
      <c r="H19" s="109">
        <v>764.4</v>
      </c>
      <c r="I19" s="110">
        <v>2311</v>
      </c>
      <c r="J19" s="110">
        <v>647.8</v>
      </c>
      <c r="K19" s="110">
        <v>639.3</v>
      </c>
      <c r="L19" s="110">
        <v>501.5</v>
      </c>
      <c r="M19" s="110">
        <v>522.4</v>
      </c>
      <c r="N19" s="110">
        <v>1759.5</v>
      </c>
      <c r="O19" s="110">
        <v>488.1</v>
      </c>
      <c r="P19" s="110">
        <v>362.7</v>
      </c>
      <c r="Q19" s="110">
        <v>444.1</v>
      </c>
      <c r="R19" s="110">
        <v>464.7</v>
      </c>
      <c r="S19" s="110">
        <v>1382.8</v>
      </c>
      <c r="T19" s="110">
        <v>356</v>
      </c>
      <c r="U19" s="110">
        <v>306.2</v>
      </c>
      <c r="V19" s="110">
        <v>271.4</v>
      </c>
      <c r="W19" s="110">
        <v>449.2</v>
      </c>
      <c r="X19" s="110">
        <v>323.7</v>
      </c>
      <c r="Y19" s="110">
        <v>211</v>
      </c>
      <c r="Z19" s="110">
        <v>39.7</v>
      </c>
      <c r="AA19" s="110">
        <v>24.1</v>
      </c>
      <c r="AB19" s="110">
        <v>48.9</v>
      </c>
      <c r="AC19" s="110">
        <v>0</v>
      </c>
      <c r="AD19" s="110">
        <v>0</v>
      </c>
      <c r="AE19" s="110">
        <v>0</v>
      </c>
      <c r="AF19" s="110">
        <v>0</v>
      </c>
      <c r="AG19" s="110">
        <v>0</v>
      </c>
    </row>
    <row r="20" spans="2:33" ht="12.75" customHeight="1">
      <c r="B20" s="85" t="s">
        <v>255</v>
      </c>
      <c r="C20" s="109">
        <v>469.1</v>
      </c>
      <c r="D20" s="110">
        <v>1373</v>
      </c>
      <c r="E20" s="110">
        <v>419.4</v>
      </c>
      <c r="F20" s="110">
        <v>243.6</v>
      </c>
      <c r="G20" s="110">
        <v>298.2</v>
      </c>
      <c r="H20" s="109">
        <v>411.8</v>
      </c>
      <c r="I20" s="110">
        <v>1295.2</v>
      </c>
      <c r="J20" s="110">
        <v>354.7</v>
      </c>
      <c r="K20" s="110">
        <v>260.8</v>
      </c>
      <c r="L20" s="110">
        <v>285.1</v>
      </c>
      <c r="M20" s="110">
        <v>394.6</v>
      </c>
      <c r="N20" s="110">
        <v>1251.7</v>
      </c>
      <c r="O20" s="110">
        <v>334.4</v>
      </c>
      <c r="P20" s="110">
        <v>271.6</v>
      </c>
      <c r="Q20" s="110">
        <v>271.2</v>
      </c>
      <c r="R20" s="110">
        <v>374.6</v>
      </c>
      <c r="S20" s="110">
        <v>1202.4</v>
      </c>
      <c r="T20" s="110">
        <v>350.6</v>
      </c>
      <c r="U20" s="110">
        <v>220.1</v>
      </c>
      <c r="V20" s="110">
        <v>245.3</v>
      </c>
      <c r="W20" s="110">
        <v>386.5</v>
      </c>
      <c r="X20" s="110">
        <v>1156.1</v>
      </c>
      <c r="Y20" s="110">
        <v>335.5</v>
      </c>
      <c r="Z20" s="110">
        <v>215.9</v>
      </c>
      <c r="AA20" s="110">
        <v>232.7</v>
      </c>
      <c r="AB20" s="110">
        <v>372.1</v>
      </c>
      <c r="AC20" s="110">
        <v>1110.6</v>
      </c>
      <c r="AD20" s="110">
        <v>326.1</v>
      </c>
      <c r="AE20" s="110">
        <v>210.5</v>
      </c>
      <c r="AF20" s="110">
        <v>206.9</v>
      </c>
      <c r="AG20" s="110">
        <v>367.1</v>
      </c>
    </row>
    <row r="21" spans="2:33" ht="13.5" customHeight="1">
      <c r="B21" s="135" t="s">
        <v>275</v>
      </c>
      <c r="C21" s="150">
        <v>8864.8</v>
      </c>
      <c r="D21" s="151">
        <v>24272.8</v>
      </c>
      <c r="E21" s="151">
        <v>7341.9</v>
      </c>
      <c r="F21" s="151">
        <v>4249.5</v>
      </c>
      <c r="G21" s="151">
        <v>4709.3</v>
      </c>
      <c r="H21" s="150">
        <v>7972.1</v>
      </c>
      <c r="I21" s="151">
        <v>22948.5</v>
      </c>
      <c r="J21" s="151">
        <v>6539</v>
      </c>
      <c r="K21" s="151">
        <v>3922.3</v>
      </c>
      <c r="L21" s="151">
        <v>4781.8</v>
      </c>
      <c r="M21" s="151">
        <v>7705.400000000001</v>
      </c>
      <c r="N21" s="151">
        <v>18609.4</v>
      </c>
      <c r="O21" s="151">
        <v>6804</v>
      </c>
      <c r="P21" s="151">
        <v>3555.8</v>
      </c>
      <c r="Q21" s="151">
        <v>3349.4</v>
      </c>
      <c r="R21" s="151">
        <v>4900.2</v>
      </c>
      <c r="S21" s="151">
        <v>16208.1</v>
      </c>
      <c r="T21" s="151">
        <v>4482.6</v>
      </c>
      <c r="U21" s="151">
        <v>2951.5</v>
      </c>
      <c r="V21" s="151">
        <v>3209.8</v>
      </c>
      <c r="W21" s="151">
        <v>5564.2</v>
      </c>
      <c r="X21" s="151">
        <v>14912.5</v>
      </c>
      <c r="Y21" s="151">
        <v>4405.6</v>
      </c>
      <c r="Z21" s="151">
        <v>2531.1</v>
      </c>
      <c r="AA21" s="151">
        <v>2930.9</v>
      </c>
      <c r="AB21" s="151">
        <v>5045</v>
      </c>
      <c r="AC21" s="151">
        <v>14277.4</v>
      </c>
      <c r="AD21" s="151">
        <v>4197.5</v>
      </c>
      <c r="AE21" s="151">
        <v>2531.2</v>
      </c>
      <c r="AF21" s="151">
        <v>2795.4</v>
      </c>
      <c r="AG21" s="151">
        <v>4753.3</v>
      </c>
    </row>
    <row r="22" spans="2:33" ht="12.75" customHeight="1">
      <c r="B22" s="85"/>
      <c r="C22" s="111"/>
      <c r="D22" s="112"/>
      <c r="E22" s="112"/>
      <c r="F22" s="112"/>
      <c r="G22" s="112"/>
      <c r="H22" s="111"/>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row>
    <row r="23" spans="2:33" ht="13.5" customHeight="1" thickBot="1">
      <c r="B23" s="131" t="s">
        <v>260</v>
      </c>
      <c r="C23" s="152"/>
      <c r="D23" s="153"/>
      <c r="E23" s="153"/>
      <c r="F23" s="153"/>
      <c r="G23" s="153"/>
      <c r="H23" s="152"/>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row>
    <row r="24" spans="2:33" ht="12.75" customHeight="1">
      <c r="B24" s="85" t="s">
        <v>253</v>
      </c>
      <c r="C24" s="109">
        <v>211.6</v>
      </c>
      <c r="D24" s="110">
        <v>698</v>
      </c>
      <c r="E24" s="110">
        <v>196.2</v>
      </c>
      <c r="F24" s="110">
        <v>124.9</v>
      </c>
      <c r="G24" s="110">
        <v>168.8</v>
      </c>
      <c r="H24" s="109">
        <v>208.1</v>
      </c>
      <c r="I24" s="110">
        <v>685</v>
      </c>
      <c r="J24" s="110">
        <v>178.7</v>
      </c>
      <c r="K24" s="110">
        <v>157.9</v>
      </c>
      <c r="L24" s="110">
        <v>156.1</v>
      </c>
      <c r="M24" s="110">
        <v>192.3</v>
      </c>
      <c r="N24" s="110">
        <v>744.4</v>
      </c>
      <c r="O24" s="110">
        <v>192</v>
      </c>
      <c r="P24" s="110">
        <v>162.8</v>
      </c>
      <c r="Q24" s="110">
        <v>166</v>
      </c>
      <c r="R24" s="110">
        <v>223.7</v>
      </c>
      <c r="S24" s="110">
        <v>723.8</v>
      </c>
      <c r="T24" s="110">
        <v>200.7</v>
      </c>
      <c r="U24" s="110">
        <v>154.2</v>
      </c>
      <c r="V24" s="110">
        <v>153</v>
      </c>
      <c r="W24" s="110">
        <v>215.9</v>
      </c>
      <c r="X24" s="110">
        <v>723.4</v>
      </c>
      <c r="Y24" s="110">
        <v>201.3</v>
      </c>
      <c r="Z24" s="110">
        <v>156.7</v>
      </c>
      <c r="AA24" s="110">
        <v>154.8</v>
      </c>
      <c r="AB24" s="110">
        <v>210.6</v>
      </c>
      <c r="AC24" s="110">
        <v>681.9</v>
      </c>
      <c r="AD24" s="110">
        <v>200</v>
      </c>
      <c r="AE24" s="110">
        <v>149.7</v>
      </c>
      <c r="AF24" s="110">
        <v>132.2</v>
      </c>
      <c r="AG24" s="110">
        <v>200</v>
      </c>
    </row>
    <row r="25" spans="2:33" ht="12.75" customHeight="1">
      <c r="B25" s="85" t="s">
        <v>89</v>
      </c>
      <c r="C25" s="109">
        <v>31.2</v>
      </c>
      <c r="D25" s="110">
        <v>58.4</v>
      </c>
      <c r="E25" s="110">
        <v>21.6</v>
      </c>
      <c r="F25" s="110">
        <v>12.1</v>
      </c>
      <c r="G25" s="110">
        <v>12.3</v>
      </c>
      <c r="H25" s="109">
        <v>12.4</v>
      </c>
      <c r="I25" s="110">
        <v>50.599999999999994</v>
      </c>
      <c r="J25" s="110">
        <v>12.8</v>
      </c>
      <c r="K25" s="110">
        <v>11.5</v>
      </c>
      <c r="L25" s="110">
        <v>13.1</v>
      </c>
      <c r="M25" s="110">
        <v>13.2</v>
      </c>
      <c r="N25" s="110">
        <v>55.9</v>
      </c>
      <c r="O25" s="110">
        <v>12.8</v>
      </c>
      <c r="P25" s="110">
        <v>14.4</v>
      </c>
      <c r="Q25" s="110">
        <v>14.5</v>
      </c>
      <c r="R25" s="110">
        <v>14.2</v>
      </c>
      <c r="S25" s="110">
        <v>24.9</v>
      </c>
      <c r="T25" s="110">
        <v>15</v>
      </c>
      <c r="U25" s="110">
        <v>9.9</v>
      </c>
      <c r="V25" s="110" t="s">
        <v>76</v>
      </c>
      <c r="W25" s="110" t="s">
        <v>76</v>
      </c>
      <c r="X25" s="110" t="s">
        <v>76</v>
      </c>
      <c r="Y25" s="110" t="s">
        <v>76</v>
      </c>
      <c r="Z25" s="110" t="s">
        <v>76</v>
      </c>
      <c r="AA25" s="110" t="s">
        <v>76</v>
      </c>
      <c r="AB25" s="110" t="s">
        <v>76</v>
      </c>
      <c r="AC25" s="110" t="s">
        <v>76</v>
      </c>
      <c r="AD25" s="110" t="s">
        <v>76</v>
      </c>
      <c r="AE25" s="110" t="s">
        <v>76</v>
      </c>
      <c r="AF25" s="110" t="s">
        <v>76</v>
      </c>
      <c r="AG25" s="110" t="s">
        <v>76</v>
      </c>
    </row>
    <row r="26" spans="2:33" ht="12.75" customHeight="1">
      <c r="B26" s="85"/>
      <c r="C26" s="109"/>
      <c r="D26" s="110"/>
      <c r="E26" s="110"/>
      <c r="F26" s="110"/>
      <c r="G26" s="110"/>
      <c r="H26" s="109"/>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row>
    <row r="27" spans="2:33" ht="13.5" customHeight="1" thickBot="1">
      <c r="B27" s="131" t="s">
        <v>261</v>
      </c>
      <c r="C27" s="152"/>
      <c r="D27" s="153"/>
      <c r="E27" s="153"/>
      <c r="F27" s="153"/>
      <c r="G27" s="153"/>
      <c r="H27" s="152"/>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row>
    <row r="28" spans="2:34" ht="12.75" customHeight="1">
      <c r="B28" s="84" t="s">
        <v>262</v>
      </c>
      <c r="C28" s="116">
        <v>3219</v>
      </c>
      <c r="D28" s="117">
        <v>11527</v>
      </c>
      <c r="E28" s="117">
        <v>2968</v>
      </c>
      <c r="F28" s="117">
        <v>3020</v>
      </c>
      <c r="G28" s="117">
        <v>2837</v>
      </c>
      <c r="H28" s="116">
        <v>2702</v>
      </c>
      <c r="I28" s="117">
        <v>9329.6</v>
      </c>
      <c r="J28" s="117">
        <v>1862.6</v>
      </c>
      <c r="K28" s="117">
        <v>2398</v>
      </c>
      <c r="L28" s="117">
        <v>2495</v>
      </c>
      <c r="M28" s="117">
        <v>2574</v>
      </c>
      <c r="N28" s="117">
        <v>96700</v>
      </c>
      <c r="O28" s="117">
        <v>2423</v>
      </c>
      <c r="P28" s="117">
        <v>2142.6</v>
      </c>
      <c r="Q28" s="117">
        <v>2593.9</v>
      </c>
      <c r="R28" s="117">
        <v>2540.5</v>
      </c>
      <c r="S28" s="117">
        <v>10849.6</v>
      </c>
      <c r="T28" s="117">
        <v>2663.6</v>
      </c>
      <c r="U28" s="117">
        <v>2245</v>
      </c>
      <c r="V28" s="117">
        <v>2481</v>
      </c>
      <c r="W28" s="117">
        <v>3460</v>
      </c>
      <c r="X28" s="117">
        <v>11000</v>
      </c>
      <c r="Y28" s="117">
        <v>3105</v>
      </c>
      <c r="Z28" s="117">
        <v>2133</v>
      </c>
      <c r="AA28" s="117">
        <v>2763</v>
      </c>
      <c r="AB28" s="117">
        <v>2999</v>
      </c>
      <c r="AC28" s="117">
        <v>10915</v>
      </c>
      <c r="AD28" s="117">
        <v>2862</v>
      </c>
      <c r="AE28" s="117">
        <v>2177</v>
      </c>
      <c r="AF28" s="117">
        <v>2743</v>
      </c>
      <c r="AG28" s="117">
        <v>3133</v>
      </c>
      <c r="AH28" s="73"/>
    </row>
    <row r="29" spans="2:34" ht="12.75" customHeight="1">
      <c r="B29" s="85" t="s">
        <v>263</v>
      </c>
      <c r="C29" s="116">
        <v>2709</v>
      </c>
      <c r="D29" s="117">
        <v>10248</v>
      </c>
      <c r="E29" s="117">
        <v>2539</v>
      </c>
      <c r="F29" s="117">
        <v>2429</v>
      </c>
      <c r="G29" s="117">
        <v>2623</v>
      </c>
      <c r="H29" s="116">
        <v>2657</v>
      </c>
      <c r="I29" s="117">
        <v>8155.1</v>
      </c>
      <c r="J29" s="117">
        <v>1774.1</v>
      </c>
      <c r="K29" s="117">
        <v>2329</v>
      </c>
      <c r="L29" s="117">
        <v>2219</v>
      </c>
      <c r="M29" s="117">
        <v>1833</v>
      </c>
      <c r="N29" s="117">
        <v>8097.1</v>
      </c>
      <c r="O29" s="117">
        <v>1751</v>
      </c>
      <c r="P29" s="117">
        <v>1805</v>
      </c>
      <c r="Q29" s="117">
        <v>2515.2</v>
      </c>
      <c r="R29" s="117">
        <v>2025.5</v>
      </c>
      <c r="S29" s="117">
        <v>8733.7</v>
      </c>
      <c r="T29" s="117">
        <v>1792.7</v>
      </c>
      <c r="U29" s="117">
        <v>1885</v>
      </c>
      <c r="V29" s="117">
        <v>2272</v>
      </c>
      <c r="W29" s="117">
        <v>2784</v>
      </c>
      <c r="X29" s="117">
        <v>9018</v>
      </c>
      <c r="Y29" s="117">
        <v>2589</v>
      </c>
      <c r="Z29" s="117">
        <v>1858</v>
      </c>
      <c r="AA29" s="117">
        <v>2432</v>
      </c>
      <c r="AB29" s="117">
        <v>2139</v>
      </c>
      <c r="AC29" s="117">
        <v>9335</v>
      </c>
      <c r="AD29" s="117">
        <v>2032</v>
      </c>
      <c r="AE29" s="117">
        <v>1947</v>
      </c>
      <c r="AF29" s="117">
        <v>2498</v>
      </c>
      <c r="AG29" s="117">
        <v>2858</v>
      </c>
      <c r="AH29" s="74"/>
    </row>
    <row r="30" spans="2:34" ht="12.75" customHeight="1">
      <c r="B30" s="85" t="s">
        <v>90</v>
      </c>
      <c r="C30" s="116">
        <v>387</v>
      </c>
      <c r="D30" s="117">
        <v>974</v>
      </c>
      <c r="E30" s="117">
        <v>380</v>
      </c>
      <c r="F30" s="117">
        <v>384</v>
      </c>
      <c r="G30" s="117">
        <v>210</v>
      </c>
      <c r="H30" s="116" t="s">
        <v>76</v>
      </c>
      <c r="I30" s="117" t="s">
        <v>76</v>
      </c>
      <c r="J30" s="117" t="s">
        <v>76</v>
      </c>
      <c r="K30" s="117" t="s">
        <v>76</v>
      </c>
      <c r="L30" s="117" t="s">
        <v>76</v>
      </c>
      <c r="M30" s="117" t="s">
        <v>76</v>
      </c>
      <c r="N30" s="117" t="s">
        <v>76</v>
      </c>
      <c r="O30" s="117" t="s">
        <v>76</v>
      </c>
      <c r="P30" s="117" t="s">
        <v>76</v>
      </c>
      <c r="Q30" s="117" t="s">
        <v>76</v>
      </c>
      <c r="R30" s="117" t="s">
        <v>76</v>
      </c>
      <c r="S30" s="117" t="s">
        <v>76</v>
      </c>
      <c r="T30" s="117" t="s">
        <v>76</v>
      </c>
      <c r="U30" s="117" t="s">
        <v>76</v>
      </c>
      <c r="V30" s="117" t="s">
        <v>76</v>
      </c>
      <c r="W30" s="117" t="s">
        <v>76</v>
      </c>
      <c r="X30" s="117" t="s">
        <v>76</v>
      </c>
      <c r="Y30" s="117" t="s">
        <v>76</v>
      </c>
      <c r="Z30" s="117" t="s">
        <v>76</v>
      </c>
      <c r="AA30" s="117" t="s">
        <v>76</v>
      </c>
      <c r="AB30" s="117" t="s">
        <v>76</v>
      </c>
      <c r="AC30" s="117" t="s">
        <v>76</v>
      </c>
      <c r="AD30" s="117" t="s">
        <v>76</v>
      </c>
      <c r="AE30" s="117" t="s">
        <v>76</v>
      </c>
      <c r="AF30" s="117" t="s">
        <v>76</v>
      </c>
      <c r="AG30" s="117" t="s">
        <v>76</v>
      </c>
      <c r="AH30" s="73"/>
    </row>
    <row r="31" spans="2:33" ht="12.75" customHeight="1">
      <c r="B31" s="72"/>
      <c r="C31" s="116"/>
      <c r="D31" s="117"/>
      <c r="E31" s="117"/>
      <c r="F31" s="117"/>
      <c r="G31" s="117"/>
      <c r="H31" s="11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2:33" ht="13.5" customHeight="1" thickBot="1">
      <c r="B32" s="131" t="s">
        <v>264</v>
      </c>
      <c r="C32" s="154"/>
      <c r="D32" s="155"/>
      <c r="E32" s="155"/>
      <c r="F32" s="155"/>
      <c r="G32" s="155"/>
      <c r="H32" s="154"/>
      <c r="I32" s="15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2:33" ht="12.75" customHeight="1">
      <c r="B33" s="84" t="s">
        <v>265</v>
      </c>
      <c r="C33" s="116">
        <v>879</v>
      </c>
      <c r="D33" s="117"/>
      <c r="E33" s="117">
        <v>2156</v>
      </c>
      <c r="F33" s="117">
        <v>2811</v>
      </c>
      <c r="G33" s="117">
        <v>1613</v>
      </c>
      <c r="H33" s="116">
        <v>907</v>
      </c>
      <c r="I33" s="118"/>
      <c r="J33" s="118">
        <v>1737</v>
      </c>
      <c r="K33" s="118">
        <v>2770</v>
      </c>
      <c r="L33" s="118">
        <v>1796</v>
      </c>
      <c r="M33" s="118">
        <v>1253</v>
      </c>
      <c r="N33" s="118"/>
      <c r="O33" s="118">
        <v>2060</v>
      </c>
      <c r="P33" s="118">
        <v>2724</v>
      </c>
      <c r="Q33" s="118">
        <v>2051</v>
      </c>
      <c r="R33" s="118">
        <v>1265</v>
      </c>
      <c r="S33" s="118"/>
      <c r="T33" s="118">
        <v>2092.4</v>
      </c>
      <c r="U33" s="118">
        <v>2484.4</v>
      </c>
      <c r="V33" s="118">
        <v>1783.1</v>
      </c>
      <c r="W33" s="118">
        <v>1218</v>
      </c>
      <c r="X33" s="118"/>
      <c r="Y33" s="118">
        <v>1787</v>
      </c>
      <c r="Z33" s="118">
        <v>1887</v>
      </c>
      <c r="AA33" s="118">
        <v>1457</v>
      </c>
      <c r="AB33" s="118">
        <v>667</v>
      </c>
      <c r="AC33" s="118"/>
      <c r="AD33" s="118">
        <v>1515</v>
      </c>
      <c r="AE33" s="118">
        <v>1790</v>
      </c>
      <c r="AF33" s="118">
        <v>1160</v>
      </c>
      <c r="AG33" s="118">
        <v>289</v>
      </c>
    </row>
    <row r="34" spans="2:32" s="2" customFormat="1" ht="12.75" customHeight="1">
      <c r="B34" s="72"/>
      <c r="C34" s="116"/>
      <c r="D34" s="117"/>
      <c r="E34" s="117"/>
      <c r="F34" s="117"/>
      <c r="G34" s="117"/>
      <c r="H34" s="116"/>
      <c r="I34" s="1"/>
      <c r="J34" s="1"/>
      <c r="K34" s="1"/>
      <c r="L34" s="1"/>
      <c r="M34" s="1"/>
      <c r="N34" s="1"/>
      <c r="O34" s="1"/>
      <c r="P34" s="1"/>
      <c r="Q34" s="1"/>
      <c r="R34" s="1"/>
      <c r="S34" s="1"/>
      <c r="T34" s="1"/>
      <c r="U34" s="1"/>
      <c r="V34" s="1"/>
      <c r="W34" s="1"/>
      <c r="X34" s="1"/>
      <c r="Y34" s="1"/>
      <c r="Z34" s="1"/>
      <c r="AA34" s="1"/>
      <c r="AB34" s="1"/>
      <c r="AC34" s="1"/>
      <c r="AD34" s="1"/>
      <c r="AE34" s="1"/>
      <c r="AF34" s="1"/>
    </row>
    <row r="35" spans="2:33" s="2" customFormat="1" ht="13.5" customHeight="1" thickBot="1">
      <c r="B35" s="131" t="s">
        <v>266</v>
      </c>
      <c r="C35" s="154"/>
      <c r="D35" s="155"/>
      <c r="E35" s="155"/>
      <c r="F35" s="155"/>
      <c r="G35" s="155"/>
      <c r="H35" s="154"/>
      <c r="I35" s="15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2:33" s="2" customFormat="1" ht="12.75" customHeight="1">
      <c r="B36" s="84" t="s">
        <v>267</v>
      </c>
      <c r="C36" s="109">
        <v>3940.7</v>
      </c>
      <c r="D36" s="110">
        <v>10858.6</v>
      </c>
      <c r="E36" s="110">
        <v>3443.5</v>
      </c>
      <c r="F36" s="110">
        <v>1876.8000000000002</v>
      </c>
      <c r="G36" s="110">
        <v>2050.2999999999997</v>
      </c>
      <c r="H36" s="109">
        <v>3488</v>
      </c>
      <c r="I36" s="115">
        <v>9822.7</v>
      </c>
      <c r="J36" s="115">
        <v>2861.5</v>
      </c>
      <c r="K36" s="115">
        <v>1681.4000000000005</v>
      </c>
      <c r="L36" s="115">
        <v>2024</v>
      </c>
      <c r="M36" s="115">
        <v>3255.8</v>
      </c>
      <c r="N36" s="115">
        <v>9585.6</v>
      </c>
      <c r="O36" s="115">
        <v>2893.7000000000003</v>
      </c>
      <c r="P36" s="115">
        <v>1588.4</v>
      </c>
      <c r="Q36" s="115">
        <v>1882.1</v>
      </c>
      <c r="R36" s="115">
        <v>3221.4</v>
      </c>
      <c r="S36" s="115">
        <v>10128.400000000001</v>
      </c>
      <c r="T36" s="115">
        <v>2605</v>
      </c>
      <c r="U36" s="115">
        <v>1752.1</v>
      </c>
      <c r="V36" s="115">
        <v>1870.3</v>
      </c>
      <c r="W36" s="115">
        <v>3901</v>
      </c>
      <c r="X36" s="115">
        <v>9923.599999999999</v>
      </c>
      <c r="Y36" s="115">
        <v>3076.1</v>
      </c>
      <c r="Z36" s="115">
        <v>1510.1</v>
      </c>
      <c r="AA36" s="115">
        <v>1730.1</v>
      </c>
      <c r="AB36" s="115">
        <v>3607.3</v>
      </c>
      <c r="AC36" s="115">
        <v>9451.9</v>
      </c>
      <c r="AD36" s="115">
        <v>2781.8</v>
      </c>
      <c r="AE36" s="115">
        <v>1451.4</v>
      </c>
      <c r="AF36" s="115">
        <v>1696</v>
      </c>
      <c r="AG36" s="115">
        <v>3522.7</v>
      </c>
    </row>
    <row r="37" spans="2:32" s="2" customFormat="1" ht="12.75" customHeight="1">
      <c r="B37" s="1"/>
      <c r="C37" s="109"/>
      <c r="D37" s="110"/>
      <c r="E37" s="110"/>
      <c r="F37" s="110"/>
      <c r="G37" s="110"/>
      <c r="H37" s="109"/>
      <c r="I37" s="1"/>
      <c r="J37" s="1"/>
      <c r="K37" s="1"/>
      <c r="L37" s="1"/>
      <c r="M37" s="1"/>
      <c r="N37" s="1"/>
      <c r="O37" s="1"/>
      <c r="P37" s="1"/>
      <c r="Q37" s="1"/>
      <c r="R37" s="1"/>
      <c r="S37" s="1"/>
      <c r="T37" s="1"/>
      <c r="U37" s="1"/>
      <c r="V37" s="1"/>
      <c r="W37" s="1"/>
      <c r="X37" s="1"/>
      <c r="Y37" s="1"/>
      <c r="Z37" s="1"/>
      <c r="AA37" s="1"/>
      <c r="AB37" s="1"/>
      <c r="AC37" s="1"/>
      <c r="AD37" s="1"/>
      <c r="AE37" s="1"/>
      <c r="AF37" s="1"/>
    </row>
    <row r="38" spans="2:33" s="2" customFormat="1" ht="13.5" customHeight="1" thickBot="1">
      <c r="B38" s="131" t="s">
        <v>268</v>
      </c>
      <c r="C38" s="159" t="s">
        <v>250</v>
      </c>
      <c r="D38" s="160" t="s">
        <v>250</v>
      </c>
      <c r="E38" s="160" t="s">
        <v>250</v>
      </c>
      <c r="F38" s="160" t="s">
        <v>250</v>
      </c>
      <c r="G38" s="160" t="s">
        <v>250</v>
      </c>
      <c r="H38" s="159" t="s">
        <v>250</v>
      </c>
      <c r="I38" s="160" t="s">
        <v>250</v>
      </c>
      <c r="J38" s="160" t="s">
        <v>250</v>
      </c>
      <c r="K38" s="160" t="s">
        <v>250</v>
      </c>
      <c r="L38" s="160" t="s">
        <v>250</v>
      </c>
      <c r="M38" s="160" t="s">
        <v>250</v>
      </c>
      <c r="N38" s="160" t="s">
        <v>250</v>
      </c>
      <c r="O38" s="160" t="s">
        <v>250</v>
      </c>
      <c r="P38" s="160" t="s">
        <v>250</v>
      </c>
      <c r="Q38" s="160" t="s">
        <v>250</v>
      </c>
      <c r="R38" s="160" t="s">
        <v>250</v>
      </c>
      <c r="S38" s="160" t="s">
        <v>250</v>
      </c>
      <c r="T38" s="160" t="s">
        <v>250</v>
      </c>
      <c r="U38" s="160" t="s">
        <v>250</v>
      </c>
      <c r="V38" s="160" t="s">
        <v>250</v>
      </c>
      <c r="W38" s="160" t="s">
        <v>250</v>
      </c>
      <c r="X38" s="160" t="s">
        <v>250</v>
      </c>
      <c r="Y38" s="160" t="s">
        <v>250</v>
      </c>
      <c r="Z38" s="160" t="s">
        <v>250</v>
      </c>
      <c r="AA38" s="160" t="s">
        <v>250</v>
      </c>
      <c r="AB38" s="160" t="s">
        <v>250</v>
      </c>
      <c r="AC38" s="160" t="s">
        <v>250</v>
      </c>
      <c r="AD38" s="160" t="s">
        <v>250</v>
      </c>
      <c r="AE38" s="160" t="s">
        <v>250</v>
      </c>
      <c r="AF38" s="160" t="s">
        <v>250</v>
      </c>
      <c r="AG38" s="160" t="s">
        <v>250</v>
      </c>
    </row>
    <row r="39" spans="2:33" s="2" customFormat="1" ht="12.75" customHeight="1">
      <c r="B39" s="85" t="s">
        <v>253</v>
      </c>
      <c r="C39" s="109">
        <v>216.2</v>
      </c>
      <c r="D39" s="110">
        <v>763.5</v>
      </c>
      <c r="E39" s="110">
        <v>207.2</v>
      </c>
      <c r="F39" s="110">
        <v>177</v>
      </c>
      <c r="G39" s="110">
        <v>175.9</v>
      </c>
      <c r="H39" s="109">
        <v>203.4</v>
      </c>
      <c r="I39" s="110">
        <v>764.5</v>
      </c>
      <c r="J39" s="110">
        <v>207.1</v>
      </c>
      <c r="K39" s="110">
        <v>203.8</v>
      </c>
      <c r="L39" s="110">
        <v>147</v>
      </c>
      <c r="M39" s="110">
        <v>206.6</v>
      </c>
      <c r="N39" s="110">
        <v>789.1</v>
      </c>
      <c r="O39" s="110">
        <v>214.5</v>
      </c>
      <c r="P39" s="110">
        <v>188.20000000000002</v>
      </c>
      <c r="Q39" s="110">
        <v>183.7</v>
      </c>
      <c r="R39" s="110">
        <v>202.7</v>
      </c>
      <c r="S39" s="110">
        <v>815.2</v>
      </c>
      <c r="T39" s="110">
        <v>215.3</v>
      </c>
      <c r="U39" s="110">
        <v>218.1</v>
      </c>
      <c r="V39" s="110">
        <v>177.8</v>
      </c>
      <c r="W39" s="110">
        <v>204</v>
      </c>
      <c r="X39" s="110">
        <v>491.6</v>
      </c>
      <c r="Y39" s="110">
        <v>138.5</v>
      </c>
      <c r="Z39" s="110">
        <v>129.70000000000002</v>
      </c>
      <c r="AA39" s="110">
        <v>95.7</v>
      </c>
      <c r="AB39" s="110">
        <v>127.7</v>
      </c>
      <c r="AC39" s="110">
        <v>467.6</v>
      </c>
      <c r="AD39" s="110">
        <v>123.5</v>
      </c>
      <c r="AE39" s="110">
        <v>126.7</v>
      </c>
      <c r="AF39" s="110">
        <v>84.4</v>
      </c>
      <c r="AG39" s="110">
        <v>133</v>
      </c>
    </row>
    <row r="40" spans="2:33" s="2" customFormat="1" ht="12.75" customHeight="1">
      <c r="B40" s="85" t="s">
        <v>254</v>
      </c>
      <c r="C40" s="109">
        <v>129.6</v>
      </c>
      <c r="D40" s="110">
        <v>554.9</v>
      </c>
      <c r="E40" s="110">
        <v>137.1</v>
      </c>
      <c r="F40" s="110">
        <v>121.3</v>
      </c>
      <c r="G40" s="110">
        <v>151.7</v>
      </c>
      <c r="H40" s="109">
        <v>144.8</v>
      </c>
      <c r="I40" s="110">
        <v>663.9</v>
      </c>
      <c r="J40" s="110">
        <v>151.1</v>
      </c>
      <c r="K40" s="110">
        <v>162.9</v>
      </c>
      <c r="L40" s="110">
        <v>170</v>
      </c>
      <c r="M40" s="110">
        <v>179.9</v>
      </c>
      <c r="N40" s="110">
        <v>418.4</v>
      </c>
      <c r="O40" s="110">
        <v>56.9</v>
      </c>
      <c r="P40" s="110">
        <v>116.1</v>
      </c>
      <c r="Q40" s="110">
        <v>126.10000000000002</v>
      </c>
      <c r="R40" s="110">
        <v>119.30000000000001</v>
      </c>
      <c r="S40" s="110">
        <v>283.29999999999995</v>
      </c>
      <c r="T40" s="110">
        <v>94.09999999999997</v>
      </c>
      <c r="U40" s="110">
        <v>109.2</v>
      </c>
      <c r="V40" s="110">
        <v>55.38</v>
      </c>
      <c r="W40" s="110">
        <v>24.7</v>
      </c>
      <c r="X40" s="110">
        <v>0</v>
      </c>
      <c r="Y40" s="110">
        <v>0</v>
      </c>
      <c r="Z40" s="110">
        <v>0</v>
      </c>
      <c r="AA40" s="110">
        <v>0</v>
      </c>
      <c r="AB40" s="110">
        <v>0</v>
      </c>
      <c r="AC40" s="110">
        <v>0</v>
      </c>
      <c r="AD40" s="110">
        <v>0</v>
      </c>
      <c r="AE40" s="110">
        <v>0</v>
      </c>
      <c r="AF40" s="110">
        <v>0</v>
      </c>
      <c r="AG40" s="110">
        <v>0</v>
      </c>
    </row>
    <row r="41" spans="2:33" s="2" customFormat="1" ht="13.5" customHeight="1" thickBot="1">
      <c r="B41" s="131" t="s">
        <v>215</v>
      </c>
      <c r="C41" s="152">
        <v>345.8</v>
      </c>
      <c r="D41" s="153">
        <v>1318.4</v>
      </c>
      <c r="E41" s="153">
        <v>344.3</v>
      </c>
      <c r="F41" s="153">
        <v>298.3</v>
      </c>
      <c r="G41" s="153">
        <v>327.7</v>
      </c>
      <c r="H41" s="152">
        <v>348.2</v>
      </c>
      <c r="I41" s="153">
        <v>1428.4</v>
      </c>
      <c r="J41" s="153">
        <v>358.3</v>
      </c>
      <c r="K41" s="153">
        <v>366.70000000000005</v>
      </c>
      <c r="L41" s="153">
        <v>317</v>
      </c>
      <c r="M41" s="153">
        <v>386.4</v>
      </c>
      <c r="N41" s="153">
        <v>1207.4</v>
      </c>
      <c r="O41" s="153">
        <v>271.3</v>
      </c>
      <c r="P41" s="153">
        <v>304.3</v>
      </c>
      <c r="Q41" s="153">
        <v>309.8</v>
      </c>
      <c r="R41" s="153">
        <v>322</v>
      </c>
      <c r="S41" s="153">
        <v>1098.5</v>
      </c>
      <c r="T41" s="153">
        <v>309.4</v>
      </c>
      <c r="U41" s="153">
        <v>327.3</v>
      </c>
      <c r="V41" s="153">
        <v>233.1</v>
      </c>
      <c r="W41" s="153">
        <v>228.7</v>
      </c>
      <c r="X41" s="153">
        <v>491.59999999999997</v>
      </c>
      <c r="Y41" s="153">
        <v>138.5</v>
      </c>
      <c r="Z41" s="153">
        <v>129.7</v>
      </c>
      <c r="AA41" s="153">
        <v>95.7</v>
      </c>
      <c r="AB41" s="153">
        <v>127.7</v>
      </c>
      <c r="AC41" s="153">
        <v>467.6</v>
      </c>
      <c r="AD41" s="153">
        <v>123.5</v>
      </c>
      <c r="AE41" s="153">
        <v>126.7</v>
      </c>
      <c r="AF41" s="153">
        <v>84.4</v>
      </c>
      <c r="AG41" s="153">
        <v>133</v>
      </c>
    </row>
    <row r="42" spans="2:33" s="2" customFormat="1" ht="12.75" customHeight="1">
      <c r="B42" s="85" t="s">
        <v>269</v>
      </c>
      <c r="C42" s="121">
        <v>26.8</v>
      </c>
      <c r="D42" s="115">
        <v>26.4</v>
      </c>
      <c r="E42" s="115">
        <v>27.43</v>
      </c>
      <c r="F42" s="115">
        <v>23.8</v>
      </c>
      <c r="G42" s="115">
        <v>26.4</v>
      </c>
      <c r="H42" s="121">
        <v>28</v>
      </c>
      <c r="I42" s="115">
        <v>28.5</v>
      </c>
      <c r="J42" s="115">
        <v>28.5</v>
      </c>
      <c r="K42" s="115">
        <v>29.2</v>
      </c>
      <c r="L42" s="115">
        <v>25.5</v>
      </c>
      <c r="M42" s="115">
        <v>30.8</v>
      </c>
      <c r="N42" s="115">
        <v>24.2</v>
      </c>
      <c r="O42" s="115">
        <v>21.6</v>
      </c>
      <c r="P42" s="115">
        <v>24.2</v>
      </c>
      <c r="Q42" s="115">
        <v>25</v>
      </c>
      <c r="R42" s="115">
        <v>26.2</v>
      </c>
      <c r="S42" s="115">
        <v>22.1</v>
      </c>
      <c r="T42" s="115">
        <v>24.7</v>
      </c>
      <c r="U42" s="115">
        <v>26.1</v>
      </c>
      <c r="V42" s="115">
        <v>18.8</v>
      </c>
      <c r="W42" s="115">
        <v>18.6</v>
      </c>
      <c r="X42" s="115">
        <v>9.9</v>
      </c>
      <c r="Y42" s="115">
        <v>11</v>
      </c>
      <c r="Z42" s="115">
        <v>10.3</v>
      </c>
      <c r="AA42" s="115">
        <v>7.7</v>
      </c>
      <c r="AB42" s="115">
        <v>10.3</v>
      </c>
      <c r="AC42" s="115">
        <v>9.4</v>
      </c>
      <c r="AD42" s="115">
        <v>9.839728260869565</v>
      </c>
      <c r="AE42" s="115">
        <v>10.094684782608695</v>
      </c>
      <c r="AF42" s="115">
        <v>6.7983736263736265</v>
      </c>
      <c r="AG42" s="115">
        <v>10.83211111111111</v>
      </c>
    </row>
    <row r="43" spans="2:32" s="2" customFormat="1" ht="12.75" customHeight="1">
      <c r="B43" s="1"/>
      <c r="C43" s="109"/>
      <c r="D43" s="110"/>
      <c r="E43" s="110"/>
      <c r="F43" s="110"/>
      <c r="G43" s="110"/>
      <c r="H43" s="109"/>
      <c r="I43" s="1"/>
      <c r="J43" s="1"/>
      <c r="K43" s="1"/>
      <c r="L43" s="1"/>
      <c r="M43" s="1"/>
      <c r="N43" s="1"/>
      <c r="O43" s="1"/>
      <c r="P43" s="1"/>
      <c r="Q43" s="1"/>
      <c r="R43" s="1"/>
      <c r="S43" s="1"/>
      <c r="T43" s="1"/>
      <c r="U43" s="1"/>
      <c r="V43" s="1"/>
      <c r="W43" s="1"/>
      <c r="X43" s="1"/>
      <c r="Y43" s="1"/>
      <c r="Z43" s="1"/>
      <c r="AA43" s="1"/>
      <c r="AB43" s="1"/>
      <c r="AC43" s="1"/>
      <c r="AD43" s="1"/>
      <c r="AE43" s="1"/>
      <c r="AF43" s="1"/>
    </row>
    <row r="44" spans="2:33" s="2" customFormat="1" ht="13.5" customHeight="1" thickBot="1">
      <c r="B44" s="131" t="s">
        <v>270</v>
      </c>
      <c r="C44" s="157"/>
      <c r="D44" s="158"/>
      <c r="E44" s="158"/>
      <c r="F44" s="158"/>
      <c r="G44" s="158"/>
      <c r="H44" s="157"/>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row r="45" spans="2:33" s="2" customFormat="1" ht="12.75" customHeight="1">
      <c r="B45" s="85" t="s">
        <v>253</v>
      </c>
      <c r="C45" s="109">
        <v>218</v>
      </c>
      <c r="D45" s="110">
        <v>754</v>
      </c>
      <c r="E45" s="110">
        <v>198.3</v>
      </c>
      <c r="F45" s="110">
        <v>178.7</v>
      </c>
      <c r="G45" s="110">
        <v>171.6</v>
      </c>
      <c r="H45" s="109">
        <v>205.3</v>
      </c>
      <c r="I45" s="110">
        <v>772.1</v>
      </c>
      <c r="J45" s="110">
        <v>211</v>
      </c>
      <c r="K45" s="110">
        <v>196</v>
      </c>
      <c r="L45" s="110">
        <v>148.2</v>
      </c>
      <c r="M45" s="110">
        <v>216.9</v>
      </c>
      <c r="N45" s="110">
        <v>779.9</v>
      </c>
      <c r="O45" s="110">
        <v>212.8</v>
      </c>
      <c r="P45" s="110">
        <v>180.90000000000003</v>
      </c>
      <c r="Q45" s="110">
        <v>185</v>
      </c>
      <c r="R45" s="110">
        <v>201.2</v>
      </c>
      <c r="S45" s="110">
        <v>808.7</v>
      </c>
      <c r="T45" s="110">
        <v>221.7</v>
      </c>
      <c r="U45" s="110">
        <v>212.7</v>
      </c>
      <c r="V45" s="110">
        <v>180.3</v>
      </c>
      <c r="W45" s="110">
        <v>194.1</v>
      </c>
      <c r="X45" s="110">
        <v>484.6</v>
      </c>
      <c r="Y45" s="110">
        <v>132.4</v>
      </c>
      <c r="Z45" s="110">
        <v>129.3</v>
      </c>
      <c r="AA45" s="110">
        <v>96</v>
      </c>
      <c r="AB45" s="110">
        <v>126.9</v>
      </c>
      <c r="AC45" s="110">
        <v>466.8</v>
      </c>
      <c r="AD45" s="110">
        <v>124.1</v>
      </c>
      <c r="AE45" s="110">
        <v>124</v>
      </c>
      <c r="AF45" s="110">
        <v>89.5</v>
      </c>
      <c r="AG45" s="110">
        <v>129.2</v>
      </c>
    </row>
    <row r="46" spans="2:33" s="2" customFormat="1" ht="12.75" customHeight="1">
      <c r="B46" s="85" t="s">
        <v>254</v>
      </c>
      <c r="C46" s="109">
        <v>172.2</v>
      </c>
      <c r="D46" s="110">
        <v>592.7</v>
      </c>
      <c r="E46" s="110">
        <v>127.2</v>
      </c>
      <c r="F46" s="110">
        <v>108.4</v>
      </c>
      <c r="G46" s="110">
        <v>164.1</v>
      </c>
      <c r="H46" s="109">
        <v>193</v>
      </c>
      <c r="I46" s="110">
        <v>619.0999999999999</v>
      </c>
      <c r="J46" s="110">
        <v>104.4</v>
      </c>
      <c r="K46" s="110">
        <v>160</v>
      </c>
      <c r="L46" s="110">
        <v>223.9</v>
      </c>
      <c r="M46" s="110">
        <v>130.8</v>
      </c>
      <c r="N46" s="110">
        <v>389.4</v>
      </c>
      <c r="O46" s="110">
        <v>35.7</v>
      </c>
      <c r="P46" s="110">
        <v>80.7</v>
      </c>
      <c r="Q46" s="110">
        <v>187.60000000000002</v>
      </c>
      <c r="R46" s="110">
        <v>85.40000000000003</v>
      </c>
      <c r="S46" s="110">
        <v>296.79999999999995</v>
      </c>
      <c r="T46" s="110">
        <v>179.2</v>
      </c>
      <c r="U46" s="110">
        <v>42.4</v>
      </c>
      <c r="V46" s="110">
        <v>62.6</v>
      </c>
      <c r="W46" s="110">
        <v>12.5</v>
      </c>
      <c r="X46" s="110">
        <v>0</v>
      </c>
      <c r="Y46" s="110">
        <v>0</v>
      </c>
      <c r="Z46" s="110">
        <v>0</v>
      </c>
      <c r="AA46" s="110">
        <v>0</v>
      </c>
      <c r="AB46" s="110">
        <v>0</v>
      </c>
      <c r="AC46" s="110">
        <v>0</v>
      </c>
      <c r="AD46" s="110">
        <v>0</v>
      </c>
      <c r="AE46" s="110">
        <v>0</v>
      </c>
      <c r="AF46" s="110">
        <v>0</v>
      </c>
      <c r="AG46" s="110">
        <v>0</v>
      </c>
    </row>
    <row r="47" spans="2:33" s="2" customFormat="1" ht="13.5" customHeight="1">
      <c r="B47" s="135" t="s">
        <v>215</v>
      </c>
      <c r="C47" s="150">
        <v>390.2</v>
      </c>
      <c r="D47" s="151">
        <v>1346.6</v>
      </c>
      <c r="E47" s="151">
        <v>325.5</v>
      </c>
      <c r="F47" s="151">
        <v>287.1</v>
      </c>
      <c r="G47" s="151">
        <v>335.8</v>
      </c>
      <c r="H47" s="150">
        <v>398.3</v>
      </c>
      <c r="I47" s="151">
        <v>1391.3</v>
      </c>
      <c r="J47" s="151">
        <v>315.4</v>
      </c>
      <c r="K47" s="151">
        <v>356</v>
      </c>
      <c r="L47" s="151">
        <v>372.2</v>
      </c>
      <c r="M47" s="151">
        <v>347.7</v>
      </c>
      <c r="N47" s="151">
        <v>1169.3</v>
      </c>
      <c r="O47" s="151">
        <v>248.5</v>
      </c>
      <c r="P47" s="151">
        <v>261.6</v>
      </c>
      <c r="Q47" s="151">
        <v>372.6</v>
      </c>
      <c r="R47" s="151">
        <v>286.6</v>
      </c>
      <c r="S47" s="151">
        <v>1105.5</v>
      </c>
      <c r="T47" s="151">
        <v>400.9</v>
      </c>
      <c r="U47" s="151">
        <v>255.1</v>
      </c>
      <c r="V47" s="151">
        <v>242.9</v>
      </c>
      <c r="W47" s="151">
        <v>206.6</v>
      </c>
      <c r="X47" s="151">
        <v>484.6</v>
      </c>
      <c r="Y47" s="151">
        <v>132.4</v>
      </c>
      <c r="Z47" s="151">
        <v>129.3</v>
      </c>
      <c r="AA47" s="151">
        <v>96</v>
      </c>
      <c r="AB47" s="151">
        <v>126.9</v>
      </c>
      <c r="AC47" s="151">
        <v>466.8</v>
      </c>
      <c r="AD47" s="151">
        <v>124.1</v>
      </c>
      <c r="AE47" s="151">
        <v>124</v>
      </c>
      <c r="AF47" s="151">
        <v>89.5</v>
      </c>
      <c r="AG47" s="151">
        <v>129.2</v>
      </c>
    </row>
    <row r="48" spans="2:33" s="2" customFormat="1" ht="12.75" customHeight="1">
      <c r="B48" s="1"/>
      <c r="C48" s="119"/>
      <c r="D48" s="114"/>
      <c r="E48" s="114"/>
      <c r="F48" s="114"/>
      <c r="G48" s="114"/>
      <c r="H48" s="119"/>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90"/>
    </row>
    <row r="49" spans="2:33" s="2" customFormat="1" ht="13.5" customHeight="1" thickBot="1">
      <c r="B49" s="131" t="s">
        <v>271</v>
      </c>
      <c r="C49" s="159" t="s">
        <v>249</v>
      </c>
      <c r="D49" s="160" t="s">
        <v>249</v>
      </c>
      <c r="E49" s="160" t="s">
        <v>249</v>
      </c>
      <c r="F49" s="160" t="s">
        <v>249</v>
      </c>
      <c r="G49" s="160" t="s">
        <v>249</v>
      </c>
      <c r="H49" s="161" t="s">
        <v>249</v>
      </c>
      <c r="I49" s="160" t="s">
        <v>249</v>
      </c>
      <c r="J49" s="160" t="s">
        <v>249</v>
      </c>
      <c r="K49" s="160" t="s">
        <v>249</v>
      </c>
      <c r="L49" s="160" t="s">
        <v>249</v>
      </c>
      <c r="M49" s="160" t="s">
        <v>249</v>
      </c>
      <c r="N49" s="160" t="s">
        <v>249</v>
      </c>
      <c r="O49" s="160" t="s">
        <v>249</v>
      </c>
      <c r="P49" s="160" t="s">
        <v>249</v>
      </c>
      <c r="Q49" s="160" t="s">
        <v>249</v>
      </c>
      <c r="R49" s="160" t="s">
        <v>249</v>
      </c>
      <c r="S49" s="160" t="s">
        <v>249</v>
      </c>
      <c r="T49" s="160" t="s">
        <v>249</v>
      </c>
      <c r="U49" s="160" t="s">
        <v>249</v>
      </c>
      <c r="V49" s="160" t="s">
        <v>249</v>
      </c>
      <c r="W49" s="160" t="s">
        <v>249</v>
      </c>
      <c r="X49" s="160" t="s">
        <v>249</v>
      </c>
      <c r="Y49" s="160" t="s">
        <v>249</v>
      </c>
      <c r="Z49" s="160" t="s">
        <v>249</v>
      </c>
      <c r="AA49" s="160" t="s">
        <v>249</v>
      </c>
      <c r="AB49" s="160" t="s">
        <v>249</v>
      </c>
      <c r="AC49" s="160" t="s">
        <v>249</v>
      </c>
      <c r="AD49" s="160" t="s">
        <v>249</v>
      </c>
      <c r="AE49" s="160" t="s">
        <v>249</v>
      </c>
      <c r="AF49" s="160" t="s">
        <v>249</v>
      </c>
      <c r="AG49" s="162" t="s">
        <v>249</v>
      </c>
    </row>
    <row r="50" spans="2:33" ht="12.75" customHeight="1">
      <c r="B50" s="85" t="s">
        <v>272</v>
      </c>
      <c r="C50" s="109">
        <v>17668.7</v>
      </c>
      <c r="D50" s="110">
        <v>39526.6</v>
      </c>
      <c r="E50" s="110">
        <v>15079.3</v>
      </c>
      <c r="F50" s="110">
        <v>2944.9</v>
      </c>
      <c r="G50" s="110">
        <v>5350.6</v>
      </c>
      <c r="H50" s="109">
        <v>16151.8</v>
      </c>
      <c r="I50" s="110">
        <v>36208.5</v>
      </c>
      <c r="J50" s="110">
        <v>12642.859999999999</v>
      </c>
      <c r="K50" s="110">
        <v>2701.3</v>
      </c>
      <c r="L50" s="110">
        <v>5809.51</v>
      </c>
      <c r="M50" s="110">
        <v>15054.92</v>
      </c>
      <c r="N50" s="110">
        <v>36616.97</v>
      </c>
      <c r="O50" s="110">
        <v>12980.330000000002</v>
      </c>
      <c r="P50" s="110">
        <v>2866.65</v>
      </c>
      <c r="Q50" s="110">
        <v>5336.050000000001</v>
      </c>
      <c r="R50" s="110">
        <v>15433.94</v>
      </c>
      <c r="S50" s="110">
        <v>40174.509999999995</v>
      </c>
      <c r="T50" s="110">
        <v>12530.1</v>
      </c>
      <c r="U50" s="110">
        <v>3367.4399999999987</v>
      </c>
      <c r="V50" s="110">
        <v>5765.6</v>
      </c>
      <c r="W50" s="110">
        <v>18511.37</v>
      </c>
      <c r="X50" s="110">
        <v>40213.89</v>
      </c>
      <c r="Y50" s="110">
        <v>14241.99</v>
      </c>
      <c r="Z50" s="110">
        <v>2747.7</v>
      </c>
      <c r="AA50" s="110">
        <v>5503.2</v>
      </c>
      <c r="AB50" s="110">
        <v>17721</v>
      </c>
      <c r="AC50" s="110">
        <v>38660.2</v>
      </c>
      <c r="AD50" s="110">
        <v>13317.2</v>
      </c>
      <c r="AE50" s="110">
        <v>2789.3</v>
      </c>
      <c r="AF50" s="110">
        <v>5199.7</v>
      </c>
      <c r="AG50" s="110">
        <v>17354</v>
      </c>
    </row>
    <row r="51" spans="2:33" ht="12.75" customHeight="1">
      <c r="B51" s="85"/>
      <c r="C51" s="109"/>
      <c r="D51" s="110"/>
      <c r="E51" s="110"/>
      <c r="F51" s="110"/>
      <c r="G51" s="110"/>
      <c r="H51" s="109"/>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row>
    <row r="52" spans="2:33" ht="12.75" customHeight="1" thickBot="1">
      <c r="B52" s="85"/>
      <c r="C52" s="159" t="s">
        <v>91</v>
      </c>
      <c r="D52" s="160" t="s">
        <v>91</v>
      </c>
      <c r="E52" s="160" t="s">
        <v>91</v>
      </c>
      <c r="F52" s="160" t="s">
        <v>91</v>
      </c>
      <c r="G52" s="160" t="s">
        <v>91</v>
      </c>
      <c r="H52" s="161" t="s">
        <v>91</v>
      </c>
      <c r="I52" s="160" t="s">
        <v>91</v>
      </c>
      <c r="J52" s="160" t="s">
        <v>91</v>
      </c>
      <c r="K52" s="160" t="s">
        <v>91</v>
      </c>
      <c r="L52" s="160" t="s">
        <v>91</v>
      </c>
      <c r="M52" s="160" t="s">
        <v>91</v>
      </c>
      <c r="N52" s="160" t="s">
        <v>91</v>
      </c>
      <c r="O52" s="160" t="s">
        <v>91</v>
      </c>
      <c r="P52" s="160" t="s">
        <v>91</v>
      </c>
      <c r="Q52" s="160" t="s">
        <v>91</v>
      </c>
      <c r="R52" s="160" t="s">
        <v>91</v>
      </c>
      <c r="S52" s="160" t="s">
        <v>91</v>
      </c>
      <c r="T52" s="160" t="s">
        <v>91</v>
      </c>
      <c r="U52" s="160" t="s">
        <v>91</v>
      </c>
      <c r="V52" s="160" t="s">
        <v>91</v>
      </c>
      <c r="W52" s="160" t="s">
        <v>91</v>
      </c>
      <c r="X52" s="160" t="s">
        <v>91</v>
      </c>
      <c r="Y52" s="160" t="s">
        <v>91</v>
      </c>
      <c r="Z52" s="160" t="s">
        <v>91</v>
      </c>
      <c r="AA52" s="160" t="s">
        <v>91</v>
      </c>
      <c r="AB52" s="160" t="s">
        <v>91</v>
      </c>
      <c r="AC52" s="160" t="s">
        <v>91</v>
      </c>
      <c r="AD52" s="160" t="s">
        <v>91</v>
      </c>
      <c r="AE52" s="160" t="s">
        <v>91</v>
      </c>
      <c r="AF52" s="160" t="s">
        <v>91</v>
      </c>
      <c r="AG52" s="162" t="s">
        <v>91</v>
      </c>
    </row>
    <row r="53" spans="2:33" ht="12.75" customHeight="1">
      <c r="B53" s="85" t="s">
        <v>273</v>
      </c>
      <c r="C53" s="109">
        <v>1458</v>
      </c>
      <c r="D53" s="110">
        <v>3604</v>
      </c>
      <c r="E53" s="110">
        <v>1204.2</v>
      </c>
      <c r="F53" s="110">
        <v>418.4</v>
      </c>
      <c r="G53" s="110">
        <v>591.3</v>
      </c>
      <c r="H53" s="109">
        <v>1390.1</v>
      </c>
      <c r="I53" s="110">
        <v>3487.29</v>
      </c>
      <c r="J53" s="110">
        <v>1135.67</v>
      </c>
      <c r="K53" s="110">
        <v>328.1</v>
      </c>
      <c r="L53" s="110">
        <v>674.4200000000001</v>
      </c>
      <c r="M53" s="110">
        <v>1349.1</v>
      </c>
      <c r="N53" s="110">
        <v>3555.43</v>
      </c>
      <c r="O53" s="110">
        <v>1131.5099999999998</v>
      </c>
      <c r="P53" s="110">
        <v>386.13</v>
      </c>
      <c r="Q53" s="110">
        <v>647.6199999999999</v>
      </c>
      <c r="R53" s="110">
        <v>1390.17</v>
      </c>
      <c r="S53" s="110">
        <v>3772.2000000000003</v>
      </c>
      <c r="T53" s="110">
        <v>1188.9</v>
      </c>
      <c r="U53" s="110">
        <v>444.6300000000001</v>
      </c>
      <c r="V53" s="110">
        <v>613</v>
      </c>
      <c r="W53" s="110">
        <v>1525.67</v>
      </c>
      <c r="X53" s="110">
        <v>3719.3100000000004</v>
      </c>
      <c r="Y53" s="110">
        <v>1287.91</v>
      </c>
      <c r="Z53" s="110">
        <v>395.7</v>
      </c>
      <c r="AA53" s="110">
        <v>632.7</v>
      </c>
      <c r="AB53" s="110">
        <v>1403</v>
      </c>
      <c r="AC53" s="110">
        <v>3685.1</v>
      </c>
      <c r="AD53" s="110">
        <v>1279.7</v>
      </c>
      <c r="AE53" s="110">
        <v>432.8</v>
      </c>
      <c r="AF53" s="110">
        <v>572.3</v>
      </c>
      <c r="AG53" s="110">
        <v>1400.3</v>
      </c>
    </row>
    <row r="54" ht="12.75" customHeight="1"/>
    <row r="55" ht="12.75" customHeight="1">
      <c r="B55" s="105" t="s">
        <v>274</v>
      </c>
    </row>
    <row r="61" ht="12.75" customHeight="1"/>
    <row r="6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17.xml><?xml version="1.0" encoding="utf-8"?>
<worksheet xmlns="http://schemas.openxmlformats.org/spreadsheetml/2006/main" xmlns:r="http://schemas.openxmlformats.org/officeDocument/2006/relationships">
  <dimension ref="B2:AF35"/>
  <sheetViews>
    <sheetView showGridLines="0" zoomScale="90" zoomScaleNormal="90" zoomScaleSheetLayoutView="9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28515625" style="1" customWidth="1"/>
    <col min="2" max="2" width="89.00390625" style="1" customWidth="1"/>
    <col min="3" max="23" width="17.7109375" style="1" customWidth="1"/>
    <col min="24" max="16384" width="9.140625" style="1" customWidth="1"/>
  </cols>
  <sheetData>
    <row r="2" spans="2:23" ht="15.75" customHeight="1">
      <c r="B2" s="80"/>
      <c r="C2" s="80"/>
      <c r="D2" s="80"/>
      <c r="E2" s="80"/>
      <c r="F2" s="80"/>
      <c r="G2" s="80"/>
      <c r="H2" s="80"/>
      <c r="I2" s="81"/>
      <c r="J2" s="81"/>
      <c r="K2" s="81"/>
      <c r="L2" s="81"/>
      <c r="M2" s="81"/>
      <c r="N2" s="81"/>
      <c r="O2" s="81"/>
      <c r="P2" s="81"/>
      <c r="Q2" s="81"/>
      <c r="R2" s="81"/>
      <c r="S2" s="81"/>
      <c r="T2" s="81"/>
      <c r="U2" s="81"/>
      <c r="V2" s="81"/>
      <c r="W2" s="81"/>
    </row>
    <row r="3" ht="12.75">
      <c r="B3" s="2"/>
    </row>
    <row r="4" spans="2:23" ht="75.75" customHeight="1">
      <c r="B4" s="139" t="s">
        <v>278</v>
      </c>
      <c r="C4" s="128" t="s">
        <v>336</v>
      </c>
      <c r="D4" s="130" t="s">
        <v>81</v>
      </c>
      <c r="E4" s="130" t="s">
        <v>80</v>
      </c>
      <c r="F4" s="130" t="s">
        <v>78</v>
      </c>
      <c r="G4" s="130" t="s">
        <v>75</v>
      </c>
      <c r="H4" s="128" t="s">
        <v>74</v>
      </c>
      <c r="I4" s="130" t="s">
        <v>73</v>
      </c>
      <c r="J4" s="130" t="s">
        <v>72</v>
      </c>
      <c r="K4" s="130" t="s">
        <v>71</v>
      </c>
      <c r="L4" s="130" t="s">
        <v>69</v>
      </c>
      <c r="M4" s="130" t="s">
        <v>70</v>
      </c>
      <c r="N4" s="130" t="s">
        <v>61</v>
      </c>
      <c r="O4" s="130" t="s">
        <v>62</v>
      </c>
      <c r="P4" s="130" t="s">
        <v>63</v>
      </c>
      <c r="Q4" s="130" t="s">
        <v>60</v>
      </c>
      <c r="R4" s="130" t="s">
        <v>58</v>
      </c>
      <c r="S4" s="130" t="s">
        <v>57</v>
      </c>
      <c r="T4" s="130" t="s">
        <v>56</v>
      </c>
      <c r="U4" s="130" t="s">
        <v>55</v>
      </c>
      <c r="V4" s="130" t="s">
        <v>53</v>
      </c>
      <c r="W4" s="130" t="s">
        <v>54</v>
      </c>
    </row>
    <row r="5" spans="2:23" ht="12" customHeight="1">
      <c r="B5" s="188"/>
      <c r="C5" s="189" t="s">
        <v>276</v>
      </c>
      <c r="D5" s="190" t="s">
        <v>276</v>
      </c>
      <c r="E5" s="190" t="s">
        <v>276</v>
      </c>
      <c r="F5" s="190" t="s">
        <v>276</v>
      </c>
      <c r="G5" s="190" t="s">
        <v>276</v>
      </c>
      <c r="H5" s="189" t="s">
        <v>276</v>
      </c>
      <c r="I5" s="190" t="s">
        <v>276</v>
      </c>
      <c r="J5" s="190" t="s">
        <v>276</v>
      </c>
      <c r="K5" s="190" t="s">
        <v>276</v>
      </c>
      <c r="L5" s="190" t="s">
        <v>276</v>
      </c>
      <c r="M5" s="190" t="s">
        <v>276</v>
      </c>
      <c r="N5" s="190" t="s">
        <v>276</v>
      </c>
      <c r="O5" s="190" t="s">
        <v>276</v>
      </c>
      <c r="P5" s="190" t="s">
        <v>276</v>
      </c>
      <c r="Q5" s="190" t="s">
        <v>276</v>
      </c>
      <c r="R5" s="190" t="s">
        <v>276</v>
      </c>
      <c r="S5" s="190" t="s">
        <v>276</v>
      </c>
      <c r="T5" s="190" t="s">
        <v>276</v>
      </c>
      <c r="U5" s="190" t="s">
        <v>276</v>
      </c>
      <c r="V5" s="190" t="s">
        <v>276</v>
      </c>
      <c r="W5" s="190" t="s">
        <v>276</v>
      </c>
    </row>
    <row r="6" spans="2:23" ht="12" customHeight="1" thickBot="1">
      <c r="B6" s="192"/>
      <c r="C6" s="193"/>
      <c r="D6" s="204"/>
      <c r="E6" s="204"/>
      <c r="F6" s="204"/>
      <c r="G6" s="204"/>
      <c r="H6" s="193"/>
      <c r="I6" s="204"/>
      <c r="J6" s="204"/>
      <c r="K6" s="204"/>
      <c r="L6" s="204"/>
      <c r="M6" s="204"/>
      <c r="N6" s="204"/>
      <c r="O6" s="204"/>
      <c r="P6" s="204"/>
      <c r="Q6" s="204"/>
      <c r="R6" s="204"/>
      <c r="S6" s="204"/>
      <c r="T6" s="204"/>
      <c r="U6" s="204"/>
      <c r="V6" s="204"/>
      <c r="W6" s="204"/>
    </row>
    <row r="7" spans="2:23" ht="12.75" customHeight="1">
      <c r="B7" s="85" t="s">
        <v>279</v>
      </c>
      <c r="C7" s="123">
        <v>1.51</v>
      </c>
      <c r="D7" s="122">
        <v>3.91</v>
      </c>
      <c r="E7" s="122">
        <v>1.26</v>
      </c>
      <c r="F7" s="122">
        <v>0.52</v>
      </c>
      <c r="G7" s="122">
        <v>0.68</v>
      </c>
      <c r="H7" s="123">
        <v>1.45</v>
      </c>
      <c r="I7" s="122">
        <v>3.6491</v>
      </c>
      <c r="J7" s="122">
        <v>1.0972</v>
      </c>
      <c r="K7" s="122">
        <v>0.5051</v>
      </c>
      <c r="L7" s="122">
        <v>0.6868</v>
      </c>
      <c r="M7" s="122">
        <v>1.36</v>
      </c>
      <c r="N7" s="122">
        <v>3.6405</v>
      </c>
      <c r="O7" s="122">
        <v>1.1904</v>
      </c>
      <c r="P7" s="122">
        <v>0.4556</v>
      </c>
      <c r="Q7" s="122">
        <v>0.6003</v>
      </c>
      <c r="R7" s="122">
        <v>1.3942</v>
      </c>
      <c r="S7" s="122">
        <v>3.9192</v>
      </c>
      <c r="T7" s="122">
        <v>1.0427</v>
      </c>
      <c r="U7" s="122">
        <v>0.5488</v>
      </c>
      <c r="V7" s="122">
        <v>0.6106</v>
      </c>
      <c r="W7" s="122">
        <v>1.7171</v>
      </c>
    </row>
    <row r="8" spans="2:23" ht="12.75" customHeight="1">
      <c r="B8" s="85" t="s">
        <v>280</v>
      </c>
      <c r="C8" s="123">
        <v>0.86</v>
      </c>
      <c r="D8" s="122">
        <v>2.39</v>
      </c>
      <c r="E8" s="122">
        <v>0.73</v>
      </c>
      <c r="F8" s="122">
        <v>0.49</v>
      </c>
      <c r="G8" s="122">
        <v>0.51</v>
      </c>
      <c r="H8" s="123">
        <v>0.66</v>
      </c>
      <c r="I8" s="122">
        <v>2.8311</v>
      </c>
      <c r="J8" s="122">
        <v>0.6169</v>
      </c>
      <c r="K8" s="122">
        <v>0.5674</v>
      </c>
      <c r="L8" s="122">
        <v>0.6968</v>
      </c>
      <c r="M8" s="122">
        <v>0.95</v>
      </c>
      <c r="N8" s="122">
        <v>3.4057000000000004</v>
      </c>
      <c r="O8" s="122">
        <v>0.7546</v>
      </c>
      <c r="P8" s="122">
        <v>0.7604</v>
      </c>
      <c r="Q8" s="122">
        <v>0.8563</v>
      </c>
      <c r="R8" s="122">
        <v>1.0344</v>
      </c>
      <c r="S8" s="122">
        <v>3.7791</v>
      </c>
      <c r="T8" s="122">
        <v>0.995</v>
      </c>
      <c r="U8" s="122">
        <v>0.8376</v>
      </c>
      <c r="V8" s="122">
        <v>0.8545</v>
      </c>
      <c r="W8" s="122">
        <v>1.092</v>
      </c>
    </row>
    <row r="9" spans="2:26" ht="12.75" customHeight="1">
      <c r="B9" s="85" t="s">
        <v>281</v>
      </c>
      <c r="C9" s="123">
        <v>0.7</v>
      </c>
      <c r="D9" s="122">
        <v>1.61</v>
      </c>
      <c r="E9" s="122">
        <v>0.54</v>
      </c>
      <c r="F9" s="122">
        <v>0.18</v>
      </c>
      <c r="G9" s="122">
        <v>0.28</v>
      </c>
      <c r="H9" s="123">
        <v>0.61</v>
      </c>
      <c r="I9" s="122">
        <v>1.6614</v>
      </c>
      <c r="J9" s="122">
        <v>0.4614</v>
      </c>
      <c r="K9" s="122">
        <v>0.1813</v>
      </c>
      <c r="L9" s="122">
        <v>0.3387</v>
      </c>
      <c r="M9" s="122">
        <v>0.68</v>
      </c>
      <c r="N9" s="122">
        <v>1.8651</v>
      </c>
      <c r="O9" s="122">
        <v>0.6808</v>
      </c>
      <c r="P9" s="122">
        <v>0.2385</v>
      </c>
      <c r="Q9" s="122">
        <v>0.2886</v>
      </c>
      <c r="R9" s="122">
        <v>0.6572</v>
      </c>
      <c r="S9" s="122">
        <v>2.0919</v>
      </c>
      <c r="T9" s="122">
        <v>0.6849</v>
      </c>
      <c r="U9" s="122">
        <v>0.2257</v>
      </c>
      <c r="V9" s="122">
        <v>0.3558</v>
      </c>
      <c r="W9" s="122">
        <v>0.8255</v>
      </c>
      <c r="Z9" s="3"/>
    </row>
    <row r="10" spans="2:26" ht="12.75" customHeight="1">
      <c r="B10" s="85" t="s">
        <v>282</v>
      </c>
      <c r="C10" s="123">
        <v>0.55</v>
      </c>
      <c r="D10" s="122">
        <v>1.86</v>
      </c>
      <c r="E10" s="122">
        <v>0.44</v>
      </c>
      <c r="F10" s="122">
        <v>0.46</v>
      </c>
      <c r="G10" s="122">
        <v>0.47</v>
      </c>
      <c r="H10" s="123">
        <v>0.49</v>
      </c>
      <c r="I10" s="122">
        <v>1.8367</v>
      </c>
      <c r="J10" s="122">
        <v>0.5143</v>
      </c>
      <c r="K10" s="122">
        <v>0.3539</v>
      </c>
      <c r="L10" s="122">
        <v>0.4485</v>
      </c>
      <c r="M10" s="122">
        <v>0.52</v>
      </c>
      <c r="N10" s="122">
        <v>1.7983</v>
      </c>
      <c r="O10" s="122">
        <v>0.4564</v>
      </c>
      <c r="P10" s="122">
        <v>0.2862</v>
      </c>
      <c r="Q10" s="122">
        <v>0.4708</v>
      </c>
      <c r="R10" s="122">
        <v>0.5849</v>
      </c>
      <c r="S10" s="122">
        <v>2.2017</v>
      </c>
      <c r="T10" s="122">
        <v>0.5808</v>
      </c>
      <c r="U10" s="122">
        <v>0.4666</v>
      </c>
      <c r="V10" s="122">
        <v>0.5413</v>
      </c>
      <c r="W10" s="122">
        <v>0.613</v>
      </c>
      <c r="Z10" s="3"/>
    </row>
    <row r="11" spans="2:26" ht="12.75" customHeight="1">
      <c r="B11" s="85" t="s">
        <v>283</v>
      </c>
      <c r="C11" s="123">
        <v>0.47</v>
      </c>
      <c r="D11" s="122">
        <v>1.12</v>
      </c>
      <c r="E11" s="122">
        <v>0.43</v>
      </c>
      <c r="F11" s="122">
        <v>0.19</v>
      </c>
      <c r="G11" s="122">
        <v>0.22</v>
      </c>
      <c r="H11" s="123">
        <v>0.28</v>
      </c>
      <c r="I11" s="122">
        <v>1.0846</v>
      </c>
      <c r="J11" s="122">
        <v>0.2525</v>
      </c>
      <c r="K11" s="122">
        <v>0.1998</v>
      </c>
      <c r="L11" s="122">
        <v>0.2523</v>
      </c>
      <c r="M11" s="122">
        <v>0.38</v>
      </c>
      <c r="N11" s="122">
        <v>1.0529</v>
      </c>
      <c r="O11" s="122">
        <v>0.3816</v>
      </c>
      <c r="P11" s="122">
        <v>0.1932</v>
      </c>
      <c r="Q11" s="122">
        <v>0.2007</v>
      </c>
      <c r="R11" s="122">
        <v>0.2774</v>
      </c>
      <c r="S11" s="122">
        <v>1.1295</v>
      </c>
      <c r="T11" s="122">
        <v>0.2736</v>
      </c>
      <c r="U11" s="122">
        <v>0.2101</v>
      </c>
      <c r="V11" s="122">
        <v>0.202</v>
      </c>
      <c r="W11" s="122">
        <v>0.4438</v>
      </c>
      <c r="Z11" s="3"/>
    </row>
    <row r="12" spans="2:26" ht="12.75" customHeight="1">
      <c r="B12" s="85" t="s">
        <v>284</v>
      </c>
      <c r="C12" s="123">
        <v>0.55</v>
      </c>
      <c r="D12" s="122">
        <v>1.34</v>
      </c>
      <c r="E12" s="122">
        <v>0.33</v>
      </c>
      <c r="F12" s="122">
        <v>0.4</v>
      </c>
      <c r="G12" s="122">
        <v>0.34</v>
      </c>
      <c r="H12" s="123">
        <v>0.27</v>
      </c>
      <c r="I12" s="122">
        <v>1.23157</v>
      </c>
      <c r="J12" s="122">
        <v>0.28507</v>
      </c>
      <c r="K12" s="122">
        <v>0.3137</v>
      </c>
      <c r="L12" s="122">
        <v>0.3128</v>
      </c>
      <c r="M12" s="122">
        <v>0.32</v>
      </c>
      <c r="N12" s="122">
        <v>1.2819</v>
      </c>
      <c r="O12" s="122">
        <v>0.3053</v>
      </c>
      <c r="P12" s="122">
        <v>0.3076</v>
      </c>
      <c r="Q12" s="122">
        <v>0.3081</v>
      </c>
      <c r="R12" s="122">
        <v>0.3609</v>
      </c>
      <c r="S12" s="122">
        <v>1.5286000000000002</v>
      </c>
      <c r="T12" s="122">
        <v>0.4025</v>
      </c>
      <c r="U12" s="122">
        <v>0.353</v>
      </c>
      <c r="V12" s="122">
        <v>0.3559</v>
      </c>
      <c r="W12" s="122">
        <v>0.4172</v>
      </c>
      <c r="Y12" s="3"/>
      <c r="Z12" s="3"/>
    </row>
    <row r="13" spans="2:26" ht="12.75" customHeight="1">
      <c r="B13" s="85" t="s">
        <v>285</v>
      </c>
      <c r="C13" s="123">
        <v>0.73</v>
      </c>
      <c r="D13" s="122">
        <v>2.51</v>
      </c>
      <c r="E13" s="122">
        <v>0.56</v>
      </c>
      <c r="F13" s="122">
        <v>0.61</v>
      </c>
      <c r="G13" s="122">
        <v>0.58</v>
      </c>
      <c r="H13" s="123">
        <v>0.76</v>
      </c>
      <c r="I13" s="122">
        <v>2.2671</v>
      </c>
      <c r="J13" s="122">
        <v>0.6077999999999999</v>
      </c>
      <c r="K13" s="122">
        <v>0.6393</v>
      </c>
      <c r="L13" s="122">
        <v>0.5</v>
      </c>
      <c r="M13" s="122">
        <v>0.52</v>
      </c>
      <c r="N13" s="122">
        <v>1.754</v>
      </c>
      <c r="O13" s="122">
        <v>0.49</v>
      </c>
      <c r="P13" s="122">
        <v>0.36</v>
      </c>
      <c r="Q13" s="122">
        <v>0.44</v>
      </c>
      <c r="R13" s="122">
        <v>0.464</v>
      </c>
      <c r="S13" s="122">
        <v>1.38</v>
      </c>
      <c r="T13" s="122">
        <v>0.36</v>
      </c>
      <c r="U13" s="122">
        <v>0.3</v>
      </c>
      <c r="V13" s="122">
        <v>0.27</v>
      </c>
      <c r="W13" s="122">
        <v>0.45</v>
      </c>
      <c r="Y13" s="3"/>
      <c r="Z13" s="3"/>
    </row>
    <row r="14" spans="2:26" ht="12.75" customHeight="1">
      <c r="B14" s="85" t="s">
        <v>286</v>
      </c>
      <c r="C14" s="123">
        <v>3.3</v>
      </c>
      <c r="D14" s="122">
        <v>9.14</v>
      </c>
      <c r="E14" s="122">
        <v>2.84</v>
      </c>
      <c r="F14" s="122">
        <v>1.22</v>
      </c>
      <c r="G14" s="122">
        <v>1.62</v>
      </c>
      <c r="H14" s="123">
        <v>3.45</v>
      </c>
      <c r="I14" s="122">
        <v>8.331</v>
      </c>
      <c r="J14" s="122">
        <v>2.6393</v>
      </c>
      <c r="K14" s="122">
        <v>1.1638</v>
      </c>
      <c r="L14" s="122">
        <v>1.5879</v>
      </c>
      <c r="M14" s="122">
        <v>2.94</v>
      </c>
      <c r="N14" s="122">
        <v>3.7415</v>
      </c>
      <c r="O14" s="122">
        <v>2.5755</v>
      </c>
      <c r="P14" s="122">
        <v>0.9251</v>
      </c>
      <c r="Q14" s="122">
        <v>0.1469</v>
      </c>
      <c r="R14" s="122">
        <v>0.094</v>
      </c>
      <c r="S14" s="122">
        <v>0.06319999999999999</v>
      </c>
      <c r="T14" s="122">
        <v>0.0382</v>
      </c>
      <c r="U14" s="122">
        <v>0.0004</v>
      </c>
      <c r="V14" s="122">
        <v>0.0183</v>
      </c>
      <c r="W14" s="122">
        <v>0.0063</v>
      </c>
      <c r="Y14" s="3"/>
      <c r="Z14" s="3"/>
    </row>
    <row r="15" spans="2:26" ht="12.75" customHeight="1">
      <c r="B15" s="85" t="s">
        <v>287</v>
      </c>
      <c r="C15" s="123">
        <v>0.16</v>
      </c>
      <c r="D15" s="122">
        <v>0.37</v>
      </c>
      <c r="E15" s="122">
        <v>0.18</v>
      </c>
      <c r="F15" s="122">
        <v>0.19</v>
      </c>
      <c r="G15" s="122">
        <v>0</v>
      </c>
      <c r="H15" s="124">
        <v>0</v>
      </c>
      <c r="I15" s="122">
        <v>0</v>
      </c>
      <c r="J15" s="122">
        <v>0</v>
      </c>
      <c r="K15" s="122">
        <v>0</v>
      </c>
      <c r="L15" s="122">
        <v>0</v>
      </c>
      <c r="M15" s="122">
        <v>0</v>
      </c>
      <c r="N15" s="122">
        <v>0</v>
      </c>
      <c r="O15" s="122">
        <v>0</v>
      </c>
      <c r="P15" s="122">
        <v>0</v>
      </c>
      <c r="Q15" s="122">
        <v>0</v>
      </c>
      <c r="R15" s="122">
        <v>0</v>
      </c>
      <c r="S15" s="122">
        <v>0.084</v>
      </c>
      <c r="T15" s="122">
        <v>0.0839</v>
      </c>
      <c r="U15" s="122">
        <v>0.0001</v>
      </c>
      <c r="V15" s="122">
        <v>0</v>
      </c>
      <c r="W15" s="122">
        <v>0</v>
      </c>
      <c r="Y15" s="3"/>
      <c r="Z15" s="3"/>
    </row>
    <row r="16" spans="2:26" ht="12.75" customHeight="1">
      <c r="B16" s="63"/>
      <c r="N16" s="3"/>
      <c r="O16" s="3"/>
      <c r="P16" s="3"/>
      <c r="Q16" s="3"/>
      <c r="R16" s="3"/>
      <c r="S16" s="3"/>
      <c r="T16" s="3"/>
      <c r="U16" s="3"/>
      <c r="V16" s="3"/>
      <c r="X16" s="3"/>
      <c r="Y16" s="3"/>
      <c r="Z16" s="3"/>
    </row>
    <row r="17" ht="12.75" customHeight="1">
      <c r="B17" s="105" t="s">
        <v>277</v>
      </c>
    </row>
    <row r="18" ht="24.75" customHeight="1"/>
    <row r="19" ht="12" customHeight="1"/>
    <row r="20" ht="12" customHeight="1"/>
    <row r="21" ht="15.75" customHeight="1"/>
    <row r="22" ht="15.75" customHeight="1"/>
    <row r="23" ht="15.75" customHeight="1"/>
    <row r="24" spans="2:32"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s="2" customFormat="1" ht="15.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45" ht="12.75" customHeight="1"/>
    <row r="46"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B2:AF7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92.710937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13" ht="15.75" customHeight="1">
      <c r="B2" s="80"/>
      <c r="C2" s="80"/>
      <c r="D2" s="80"/>
      <c r="E2" s="81"/>
      <c r="F2" s="81"/>
      <c r="G2" s="8"/>
      <c r="H2" s="80"/>
      <c r="I2" s="80"/>
      <c r="J2" s="80"/>
      <c r="K2" s="80"/>
      <c r="L2" s="81"/>
      <c r="M2" s="81"/>
    </row>
    <row r="3" spans="2:4" ht="12.75">
      <c r="B3" s="2"/>
      <c r="C3" s="2"/>
      <c r="D3" s="90"/>
    </row>
    <row r="4" spans="2:19" ht="75.75" customHeight="1">
      <c r="B4" s="127" t="s">
        <v>92</v>
      </c>
      <c r="C4" s="128" t="s">
        <v>336</v>
      </c>
      <c r="D4" s="128" t="s">
        <v>74</v>
      </c>
      <c r="E4" s="129" t="s">
        <v>115</v>
      </c>
      <c r="F4" s="129" t="s">
        <v>152</v>
      </c>
      <c r="G4" s="130"/>
      <c r="H4" s="128" t="s">
        <v>336</v>
      </c>
      <c r="I4" s="130" t="s">
        <v>81</v>
      </c>
      <c r="J4" s="130" t="s">
        <v>80</v>
      </c>
      <c r="K4" s="130" t="s">
        <v>78</v>
      </c>
      <c r="L4" s="130" t="s">
        <v>75</v>
      </c>
      <c r="M4" s="128" t="s">
        <v>74</v>
      </c>
      <c r="N4" s="3"/>
      <c r="O4" s="3"/>
      <c r="P4" s="3"/>
      <c r="Q4" s="3"/>
      <c r="R4" s="3"/>
      <c r="S4" s="3"/>
    </row>
    <row r="5" spans="2:19" ht="12" customHeight="1">
      <c r="B5" s="188"/>
      <c r="C5" s="189" t="s">
        <v>113</v>
      </c>
      <c r="D5" s="189" t="s">
        <v>113</v>
      </c>
      <c r="E5" s="190" t="s">
        <v>232</v>
      </c>
      <c r="F5" s="190" t="s">
        <v>113</v>
      </c>
      <c r="G5" s="91"/>
      <c r="H5" s="189" t="s">
        <v>113</v>
      </c>
      <c r="I5" s="190" t="s">
        <v>113</v>
      </c>
      <c r="J5" s="190" t="s">
        <v>113</v>
      </c>
      <c r="K5" s="190" t="s">
        <v>113</v>
      </c>
      <c r="L5" s="190" t="s">
        <v>113</v>
      </c>
      <c r="M5" s="189" t="s">
        <v>84</v>
      </c>
      <c r="N5" s="3"/>
      <c r="O5" s="3"/>
      <c r="P5" s="3"/>
      <c r="Q5" s="3"/>
      <c r="R5" s="3"/>
      <c r="S5" s="3"/>
    </row>
    <row r="6" spans="2:19" ht="12" customHeight="1" thickBot="1">
      <c r="B6" s="192"/>
      <c r="C6" s="193"/>
      <c r="D6" s="191"/>
      <c r="E6" s="194"/>
      <c r="F6" s="194"/>
      <c r="G6" s="194"/>
      <c r="H6" s="193"/>
      <c r="I6" s="195"/>
      <c r="J6" s="195"/>
      <c r="K6" s="195"/>
      <c r="L6" s="195"/>
      <c r="M6" s="191"/>
      <c r="N6" s="3"/>
      <c r="O6" s="3"/>
      <c r="P6" s="3"/>
      <c r="Q6" s="3"/>
      <c r="R6" s="3"/>
      <c r="S6" s="3"/>
    </row>
    <row r="7" spans="2:13" ht="12.75" customHeight="1">
      <c r="B7" s="85" t="s">
        <v>93</v>
      </c>
      <c r="C7" s="88">
        <v>9468</v>
      </c>
      <c r="D7" s="88">
        <v>9218</v>
      </c>
      <c r="E7" s="187">
        <f>_xlfn.IFERROR(C7/D7-1,"")</f>
        <v>0.027120850509871897</v>
      </c>
      <c r="F7" s="92">
        <f aca="true" t="shared" si="0" ref="F7:F22">C7-D7</f>
        <v>250</v>
      </c>
      <c r="G7" s="92"/>
      <c r="H7" s="88">
        <v>9468</v>
      </c>
      <c r="I7" s="92">
        <v>26429</v>
      </c>
      <c r="J7" s="92">
        <v>7925</v>
      </c>
      <c r="K7" s="92">
        <v>4366</v>
      </c>
      <c r="L7" s="92">
        <v>4920</v>
      </c>
      <c r="M7" s="88">
        <v>9218</v>
      </c>
    </row>
    <row r="8" spans="2:13" ht="12.75" customHeight="1">
      <c r="B8" s="85" t="s">
        <v>94</v>
      </c>
      <c r="C8" s="88">
        <v>2184</v>
      </c>
      <c r="D8" s="88">
        <v>1762</v>
      </c>
      <c r="E8" s="94">
        <f aca="true" t="shared" si="1" ref="E8:E26">_xlfn.IFERROR(C8/D8-1,"")</f>
        <v>0.23950056753688997</v>
      </c>
      <c r="F8" s="92">
        <f t="shared" si="0"/>
        <v>422</v>
      </c>
      <c r="G8" s="92"/>
      <c r="H8" s="88">
        <v>2184</v>
      </c>
      <c r="I8" s="92">
        <v>6767</v>
      </c>
      <c r="J8" s="92">
        <v>2221</v>
      </c>
      <c r="K8" s="92">
        <v>1335</v>
      </c>
      <c r="L8" s="92">
        <v>1449</v>
      </c>
      <c r="M8" s="88">
        <v>1762</v>
      </c>
    </row>
    <row r="9" spans="2:32" ht="13.5" customHeight="1" thickBot="1">
      <c r="B9" s="131" t="s">
        <v>95</v>
      </c>
      <c r="C9" s="132">
        <v>11652</v>
      </c>
      <c r="D9" s="132">
        <v>10980</v>
      </c>
      <c r="E9" s="133">
        <f t="shared" si="1"/>
        <v>0.061202185792349706</v>
      </c>
      <c r="F9" s="134">
        <f t="shared" si="0"/>
        <v>672</v>
      </c>
      <c r="G9" s="138"/>
      <c r="H9" s="132">
        <v>11652</v>
      </c>
      <c r="I9" s="134">
        <v>33196</v>
      </c>
      <c r="J9" s="134">
        <v>10146</v>
      </c>
      <c r="K9" s="134">
        <v>5701</v>
      </c>
      <c r="L9" s="134">
        <v>6369</v>
      </c>
      <c r="M9" s="132">
        <v>10980</v>
      </c>
      <c r="N9" s="3"/>
      <c r="O9" s="3"/>
      <c r="P9" s="3"/>
      <c r="Q9" s="3"/>
      <c r="R9" s="3"/>
      <c r="S9" s="3"/>
      <c r="AF9" s="3"/>
    </row>
    <row r="10" spans="2:32" ht="12.75" customHeight="1">
      <c r="B10" s="85" t="s">
        <v>96</v>
      </c>
      <c r="C10" s="88">
        <v>-6749</v>
      </c>
      <c r="D10" s="88">
        <v>-6993</v>
      </c>
      <c r="E10" s="94">
        <f t="shared" si="1"/>
        <v>-0.03489203489203485</v>
      </c>
      <c r="F10" s="92">
        <f t="shared" si="0"/>
        <v>244</v>
      </c>
      <c r="G10" s="92"/>
      <c r="H10" s="88">
        <v>-6749</v>
      </c>
      <c r="I10" s="92">
        <v>-18320</v>
      </c>
      <c r="J10" s="92">
        <v>-5446</v>
      </c>
      <c r="K10" s="92">
        <v>-2755</v>
      </c>
      <c r="L10" s="92">
        <v>-3126</v>
      </c>
      <c r="M10" s="88">
        <v>-6993</v>
      </c>
      <c r="AF10" s="3"/>
    </row>
    <row r="11" spans="2:32" ht="12.75" customHeight="1">
      <c r="B11" s="85" t="s">
        <v>97</v>
      </c>
      <c r="C11" s="88">
        <v>-643</v>
      </c>
      <c r="D11" s="88">
        <v>-643</v>
      </c>
      <c r="E11" s="94">
        <f t="shared" si="1"/>
        <v>0</v>
      </c>
      <c r="F11" s="92">
        <f t="shared" si="0"/>
        <v>0</v>
      </c>
      <c r="G11" s="92"/>
      <c r="H11" s="88">
        <v>-643</v>
      </c>
      <c r="I11" s="92">
        <v>-2427</v>
      </c>
      <c r="J11" s="92">
        <v>-764</v>
      </c>
      <c r="K11" s="92">
        <v>-526</v>
      </c>
      <c r="L11" s="92">
        <v>-494</v>
      </c>
      <c r="M11" s="88">
        <v>-643</v>
      </c>
      <c r="AF11" s="3"/>
    </row>
    <row r="12" spans="2:32" ht="12.75" customHeight="1">
      <c r="B12" s="85" t="s">
        <v>98</v>
      </c>
      <c r="C12" s="88">
        <v>-640</v>
      </c>
      <c r="D12" s="88">
        <v>-545</v>
      </c>
      <c r="E12" s="94">
        <f t="shared" si="1"/>
        <v>0.17431192660550465</v>
      </c>
      <c r="F12" s="92">
        <f t="shared" si="0"/>
        <v>-95</v>
      </c>
      <c r="G12" s="92"/>
      <c r="H12" s="88">
        <v>-640</v>
      </c>
      <c r="I12" s="92">
        <v>-2573</v>
      </c>
      <c r="J12" s="92">
        <v>-778</v>
      </c>
      <c r="K12" s="92">
        <v>-611</v>
      </c>
      <c r="L12" s="92">
        <v>-639</v>
      </c>
      <c r="M12" s="88">
        <v>-545</v>
      </c>
      <c r="T12" s="6"/>
      <c r="U12" s="6"/>
      <c r="V12" s="6"/>
      <c r="W12" s="6"/>
      <c r="X12" s="61"/>
      <c r="Y12" s="6"/>
      <c r="Z12" s="6"/>
      <c r="AA12" s="6"/>
      <c r="AB12" s="6"/>
      <c r="AC12" s="62"/>
      <c r="AD12" s="3"/>
      <c r="AE12" s="3"/>
      <c r="AF12" s="3"/>
    </row>
    <row r="13" spans="2:32" ht="12.75" customHeight="1">
      <c r="B13" s="85" t="s">
        <v>99</v>
      </c>
      <c r="C13" s="88">
        <v>-294</v>
      </c>
      <c r="D13" s="88">
        <v>-239</v>
      </c>
      <c r="E13" s="94">
        <f t="shared" si="1"/>
        <v>0.2301255230125523</v>
      </c>
      <c r="F13" s="92">
        <f t="shared" si="0"/>
        <v>-55</v>
      </c>
      <c r="G13" s="92"/>
      <c r="H13" s="88">
        <v>-294</v>
      </c>
      <c r="I13" s="92">
        <v>-1106</v>
      </c>
      <c r="J13" s="92">
        <v>-332</v>
      </c>
      <c r="K13" s="92">
        <v>-264</v>
      </c>
      <c r="L13" s="92">
        <v>-271</v>
      </c>
      <c r="M13" s="88">
        <v>-239</v>
      </c>
      <c r="N13" s="3"/>
      <c r="O13" s="3"/>
      <c r="P13" s="3"/>
      <c r="Q13" s="3"/>
      <c r="R13" s="3"/>
      <c r="S13" s="3"/>
      <c r="AE13" s="3"/>
      <c r="AF13" s="3"/>
    </row>
    <row r="14" spans="2:32" ht="12.75" customHeight="1">
      <c r="B14" s="85" t="s">
        <v>100</v>
      </c>
      <c r="C14" s="88">
        <v>-361</v>
      </c>
      <c r="D14" s="88">
        <v>-236</v>
      </c>
      <c r="E14" s="94">
        <f t="shared" si="1"/>
        <v>0.5296610169491525</v>
      </c>
      <c r="F14" s="92">
        <f t="shared" si="0"/>
        <v>-125</v>
      </c>
      <c r="G14" s="92"/>
      <c r="H14" s="88">
        <v>-361</v>
      </c>
      <c r="I14" s="92">
        <v>-1412</v>
      </c>
      <c r="J14" s="92">
        <v>-488</v>
      </c>
      <c r="K14" s="92">
        <v>-375</v>
      </c>
      <c r="L14" s="92">
        <v>-313</v>
      </c>
      <c r="M14" s="88">
        <v>-236</v>
      </c>
      <c r="AE14" s="3"/>
      <c r="AF14" s="3"/>
    </row>
    <row r="15" spans="2:32" ht="12.75" customHeight="1">
      <c r="B15" s="85" t="s">
        <v>101</v>
      </c>
      <c r="C15" s="88">
        <v>-524</v>
      </c>
      <c r="D15" s="88">
        <v>-448</v>
      </c>
      <c r="E15" s="94">
        <f t="shared" si="1"/>
        <v>0.1696428571428572</v>
      </c>
      <c r="F15" s="92">
        <f t="shared" si="0"/>
        <v>-76</v>
      </c>
      <c r="G15" s="92"/>
      <c r="H15" s="88">
        <v>-524</v>
      </c>
      <c r="I15" s="92">
        <v>-765</v>
      </c>
      <c r="J15" s="92">
        <v>-133</v>
      </c>
      <c r="K15" s="92">
        <v>-128</v>
      </c>
      <c r="L15" s="92">
        <v>-56</v>
      </c>
      <c r="M15" s="88">
        <v>-448</v>
      </c>
      <c r="AE15" s="3"/>
      <c r="AF15" s="3"/>
    </row>
    <row r="16" spans="2:32" ht="12.75" customHeight="1">
      <c r="B16" s="85" t="s">
        <v>102</v>
      </c>
      <c r="C16" s="88">
        <v>167</v>
      </c>
      <c r="D16" s="88">
        <v>351</v>
      </c>
      <c r="E16" s="94">
        <f>_xlfn.IFERROR(C16/D16-1,"")</f>
        <v>-0.5242165242165242</v>
      </c>
      <c r="F16" s="92">
        <f t="shared" si="0"/>
        <v>-184</v>
      </c>
      <c r="G16" s="92"/>
      <c r="H16" s="88">
        <v>167</v>
      </c>
      <c r="I16" s="92">
        <v>-332</v>
      </c>
      <c r="J16" s="92">
        <v>-483</v>
      </c>
      <c r="K16" s="92">
        <v>-68</v>
      </c>
      <c r="L16" s="92">
        <v>-132</v>
      </c>
      <c r="M16" s="88">
        <v>351</v>
      </c>
      <c r="AE16" s="3"/>
      <c r="AF16" s="3"/>
    </row>
    <row r="17" spans="2:32" ht="12.75" customHeight="1">
      <c r="B17" s="85" t="s">
        <v>103</v>
      </c>
      <c r="C17" s="88">
        <v>159</v>
      </c>
      <c r="D17" s="88">
        <v>163</v>
      </c>
      <c r="E17" s="94">
        <f t="shared" si="1"/>
        <v>-0.024539877300613466</v>
      </c>
      <c r="F17" s="92">
        <f t="shared" si="0"/>
        <v>-4</v>
      </c>
      <c r="G17" s="92"/>
      <c r="H17" s="88">
        <v>159</v>
      </c>
      <c r="I17" s="92">
        <v>868</v>
      </c>
      <c r="J17" s="92">
        <v>343</v>
      </c>
      <c r="K17" s="92">
        <v>201</v>
      </c>
      <c r="L17" s="92">
        <v>161</v>
      </c>
      <c r="M17" s="88">
        <v>163</v>
      </c>
      <c r="N17" s="3"/>
      <c r="O17" s="3"/>
      <c r="P17" s="3"/>
      <c r="Q17" s="3"/>
      <c r="R17" s="3"/>
      <c r="S17" s="3"/>
      <c r="AE17" s="3"/>
      <c r="AF17" s="3"/>
    </row>
    <row r="18" spans="2:32" ht="12.75" customHeight="1">
      <c r="B18" s="86" t="s">
        <v>104</v>
      </c>
      <c r="C18" s="88">
        <v>2</v>
      </c>
      <c r="D18" s="88">
        <v>3</v>
      </c>
      <c r="E18" s="94">
        <f t="shared" si="1"/>
        <v>-0.33333333333333337</v>
      </c>
      <c r="F18" s="92">
        <f t="shared" si="0"/>
        <v>-1</v>
      </c>
      <c r="G18" s="92"/>
      <c r="H18" s="88">
        <v>2</v>
      </c>
      <c r="I18" s="92">
        <v>-1155</v>
      </c>
      <c r="J18" s="92">
        <v>-358</v>
      </c>
      <c r="K18" s="92">
        <v>-38</v>
      </c>
      <c r="L18" s="92">
        <v>-762</v>
      </c>
      <c r="M18" s="88">
        <v>3</v>
      </c>
      <c r="AE18" s="3"/>
      <c r="AF18" s="3"/>
    </row>
    <row r="19" spans="2:32" ht="13.5" customHeight="1" thickBot="1">
      <c r="B19" s="131" t="s">
        <v>105</v>
      </c>
      <c r="C19" s="132">
        <v>2769</v>
      </c>
      <c r="D19" s="132">
        <v>2393</v>
      </c>
      <c r="E19" s="133">
        <f t="shared" si="1"/>
        <v>0.15712494776431263</v>
      </c>
      <c r="F19" s="134">
        <f t="shared" si="0"/>
        <v>376</v>
      </c>
      <c r="G19" s="138"/>
      <c r="H19" s="132">
        <v>2769</v>
      </c>
      <c r="I19" s="134">
        <v>5974</v>
      </c>
      <c r="J19" s="134">
        <v>1707</v>
      </c>
      <c r="K19" s="134">
        <v>1137</v>
      </c>
      <c r="L19" s="134">
        <v>737</v>
      </c>
      <c r="M19" s="132">
        <v>2393</v>
      </c>
      <c r="N19" s="3"/>
      <c r="O19" s="3"/>
      <c r="P19" s="3"/>
      <c r="Q19" s="3"/>
      <c r="R19" s="3"/>
      <c r="S19" s="3"/>
      <c r="AE19" s="3"/>
      <c r="AF19" s="3"/>
    </row>
    <row r="20" spans="2:32" ht="12.75" customHeight="1">
      <c r="B20" s="83" t="s">
        <v>106</v>
      </c>
      <c r="C20" s="88">
        <v>-695</v>
      </c>
      <c r="D20" s="88">
        <v>-672</v>
      </c>
      <c r="E20" s="94">
        <f t="shared" si="1"/>
        <v>0.034226190476190466</v>
      </c>
      <c r="F20" s="92">
        <f t="shared" si="0"/>
        <v>-23</v>
      </c>
      <c r="G20" s="92"/>
      <c r="H20" s="88">
        <v>-695</v>
      </c>
      <c r="I20" s="92">
        <v>-2614</v>
      </c>
      <c r="J20" s="92">
        <v>-658</v>
      </c>
      <c r="K20" s="92">
        <v>-619</v>
      </c>
      <c r="L20" s="92">
        <v>-665</v>
      </c>
      <c r="M20" s="88">
        <v>-672</v>
      </c>
      <c r="AE20" s="3"/>
      <c r="AF20" s="3"/>
    </row>
    <row r="21" spans="2:32" ht="13.5" customHeight="1" thickBot="1">
      <c r="B21" s="131" t="s">
        <v>107</v>
      </c>
      <c r="C21" s="132">
        <v>2074</v>
      </c>
      <c r="D21" s="132">
        <v>1721</v>
      </c>
      <c r="E21" s="133">
        <f t="shared" si="1"/>
        <v>0.2051133062173156</v>
      </c>
      <c r="F21" s="134">
        <f t="shared" si="0"/>
        <v>353</v>
      </c>
      <c r="G21" s="138"/>
      <c r="H21" s="132">
        <v>2074</v>
      </c>
      <c r="I21" s="134">
        <v>3360</v>
      </c>
      <c r="J21" s="134">
        <v>1049</v>
      </c>
      <c r="K21" s="134">
        <v>518</v>
      </c>
      <c r="L21" s="134">
        <v>72</v>
      </c>
      <c r="M21" s="132">
        <v>1721</v>
      </c>
      <c r="N21" s="3"/>
      <c r="O21" s="3"/>
      <c r="P21" s="3"/>
      <c r="Q21" s="3"/>
      <c r="R21" s="3"/>
      <c r="S21" s="3"/>
      <c r="AE21" s="3"/>
      <c r="AF21" s="3"/>
    </row>
    <row r="22" spans="2:32" ht="12.75" customHeight="1">
      <c r="B22" s="87" t="s">
        <v>108</v>
      </c>
      <c r="C22" s="88">
        <v>19</v>
      </c>
      <c r="D22" s="88">
        <v>48</v>
      </c>
      <c r="E22" s="94">
        <f t="shared" si="1"/>
        <v>-0.6041666666666667</v>
      </c>
      <c r="F22" s="92">
        <f t="shared" si="0"/>
        <v>-29</v>
      </c>
      <c r="G22" s="92"/>
      <c r="H22" s="88">
        <v>19</v>
      </c>
      <c r="I22" s="92">
        <v>-76</v>
      </c>
      <c r="J22" s="92">
        <v>-63</v>
      </c>
      <c r="K22" s="92">
        <v>6</v>
      </c>
      <c r="L22" s="92">
        <v>-67</v>
      </c>
      <c r="M22" s="88">
        <v>48</v>
      </c>
      <c r="AE22" s="3"/>
      <c r="AF22" s="3"/>
    </row>
    <row r="23" spans="2:32" ht="12.75" customHeight="1">
      <c r="B23" s="86" t="s">
        <v>109</v>
      </c>
      <c r="C23" s="88">
        <v>12</v>
      </c>
      <c r="D23" s="89" t="s">
        <v>77</v>
      </c>
      <c r="E23" s="93" t="s">
        <v>77</v>
      </c>
      <c r="F23" s="93" t="s">
        <v>77</v>
      </c>
      <c r="G23" s="92"/>
      <c r="H23" s="88">
        <v>12</v>
      </c>
      <c r="I23" s="92">
        <v>-74</v>
      </c>
      <c r="J23" s="92">
        <v>-15</v>
      </c>
      <c r="K23" s="92">
        <v>-18</v>
      </c>
      <c r="L23" s="92">
        <v>-41</v>
      </c>
      <c r="M23" s="88" t="s">
        <v>77</v>
      </c>
      <c r="N23" s="3"/>
      <c r="O23" s="3"/>
      <c r="P23" s="3"/>
      <c r="Q23" s="3"/>
      <c r="R23" s="3"/>
      <c r="S23" s="3"/>
      <c r="AE23" s="3"/>
      <c r="AF23" s="3"/>
    </row>
    <row r="24" spans="2:32" ht="13.5" customHeight="1" thickBot="1">
      <c r="B24" s="131" t="s">
        <v>110</v>
      </c>
      <c r="C24" s="132">
        <v>2105</v>
      </c>
      <c r="D24" s="132">
        <v>1769</v>
      </c>
      <c r="E24" s="133">
        <f t="shared" si="1"/>
        <v>0.18993781797625786</v>
      </c>
      <c r="F24" s="134">
        <f>C24-D24</f>
        <v>336</v>
      </c>
      <c r="G24" s="138"/>
      <c r="H24" s="132">
        <v>2105</v>
      </c>
      <c r="I24" s="134">
        <v>3210</v>
      </c>
      <c r="J24" s="134">
        <v>971</v>
      </c>
      <c r="K24" s="134">
        <v>506</v>
      </c>
      <c r="L24" s="134">
        <v>-36</v>
      </c>
      <c r="M24" s="132">
        <v>1769</v>
      </c>
      <c r="AE24" s="3"/>
      <c r="AF24" s="3"/>
    </row>
    <row r="25" spans="2:32" ht="12.75" customHeight="1">
      <c r="B25" s="83" t="s">
        <v>111</v>
      </c>
      <c r="C25" s="88">
        <v>-506</v>
      </c>
      <c r="D25" s="88">
        <v>-383</v>
      </c>
      <c r="E25" s="94">
        <f t="shared" si="1"/>
        <v>0.3211488250652741</v>
      </c>
      <c r="F25" s="92">
        <f>C25-D25</f>
        <v>-123</v>
      </c>
      <c r="G25" s="92"/>
      <c r="H25" s="88">
        <v>-506</v>
      </c>
      <c r="I25" s="92">
        <v>-861</v>
      </c>
      <c r="J25" s="92">
        <v>-249</v>
      </c>
      <c r="K25" s="92">
        <v>-150</v>
      </c>
      <c r="L25" s="92">
        <v>-79</v>
      </c>
      <c r="M25" s="88">
        <v>-383</v>
      </c>
      <c r="AE25" s="3"/>
      <c r="AF25" s="3"/>
    </row>
    <row r="26" spans="2:32" ht="13.5" customHeight="1" thickBot="1">
      <c r="B26" s="131" t="s">
        <v>112</v>
      </c>
      <c r="C26" s="132">
        <v>1599</v>
      </c>
      <c r="D26" s="132">
        <v>1386</v>
      </c>
      <c r="E26" s="133">
        <f t="shared" si="1"/>
        <v>0.15367965367965364</v>
      </c>
      <c r="F26" s="134">
        <f>C26-D26</f>
        <v>213</v>
      </c>
      <c r="G26" s="138"/>
      <c r="H26" s="132">
        <v>1599</v>
      </c>
      <c r="I26" s="134">
        <v>2349</v>
      </c>
      <c r="J26" s="134">
        <v>722</v>
      </c>
      <c r="K26" s="134">
        <v>356</v>
      </c>
      <c r="L26" s="134">
        <v>-115</v>
      </c>
      <c r="M26" s="132">
        <v>1386</v>
      </c>
      <c r="T26" s="3"/>
      <c r="U26" s="3"/>
      <c r="V26" s="3"/>
      <c r="W26" s="3"/>
      <c r="X26" s="3"/>
      <c r="Y26" s="3"/>
      <c r="Z26" s="3"/>
      <c r="AA26" s="3"/>
      <c r="AB26" s="3"/>
      <c r="AD26" s="3"/>
      <c r="AE26" s="3"/>
      <c r="AF26" s="3"/>
    </row>
    <row r="27" spans="5:7" ht="12.75" customHeight="1">
      <c r="E27" s="1"/>
      <c r="F27" s="1"/>
      <c r="G27" s="97"/>
    </row>
    <row r="28" spans="5:7" ht="12.75" customHeight="1">
      <c r="E28" s="1"/>
      <c r="F28" s="1"/>
      <c r="G28" s="92"/>
    </row>
    <row r="29" spans="5:7" ht="12.75" customHeight="1">
      <c r="E29" s="1"/>
      <c r="F29" s="1"/>
      <c r="G29" s="93"/>
    </row>
    <row r="30" spans="5:6" ht="12.75" customHeight="1">
      <c r="E30" s="1"/>
      <c r="F30" s="1"/>
    </row>
    <row r="31" spans="5:6" ht="12.75" customHeight="1">
      <c r="E31" s="1"/>
      <c r="F31" s="1"/>
    </row>
    <row r="32" spans="3:4" ht="12.75" customHeight="1">
      <c r="C32" s="2"/>
      <c r="D32" s="2"/>
    </row>
    <row r="33" spans="3:4" ht="12.75" customHeight="1">
      <c r="C33" s="2"/>
      <c r="D33" s="2"/>
    </row>
    <row r="34" spans="3:4" ht="12.75" customHeight="1">
      <c r="C34" s="2"/>
      <c r="D34" s="2"/>
    </row>
    <row r="35" ht="12.75" customHeight="1">
      <c r="C35" s="2"/>
    </row>
    <row r="36" ht="12.75" customHeight="1">
      <c r="C36" s="2"/>
    </row>
    <row r="37" spans="3:5" ht="12.75">
      <c r="C37" s="2"/>
      <c r="E37" s="1"/>
    </row>
    <row r="38" spans="3:13" ht="12.75">
      <c r="C38" s="2"/>
      <c r="E38" s="1"/>
      <c r="M38" s="1" t="s">
        <v>231</v>
      </c>
    </row>
    <row r="39" spans="3:5" ht="12.75">
      <c r="C39" s="2"/>
      <c r="E39" s="1"/>
    </row>
    <row r="40" spans="3:5" ht="12.75">
      <c r="C40" s="2"/>
      <c r="E40" s="1"/>
    </row>
    <row r="41" spans="3:5" ht="12.75">
      <c r="C41" s="2"/>
      <c r="E41" s="1"/>
    </row>
    <row r="42" spans="3:5" ht="12.75">
      <c r="C42" s="2"/>
      <c r="E42" s="1"/>
    </row>
    <row r="43" spans="3:5" ht="12.75">
      <c r="C43" s="2"/>
      <c r="E43" s="1"/>
    </row>
    <row r="44" spans="3:5" ht="12.75">
      <c r="C44" s="2"/>
      <c r="E44" s="1"/>
    </row>
    <row r="45" spans="3:5" ht="12.75">
      <c r="C45" s="2"/>
      <c r="E45" s="1"/>
    </row>
    <row r="46" spans="3:5" ht="12.75">
      <c r="C46" s="2"/>
      <c r="E46" s="1"/>
    </row>
    <row r="47" spans="3:5" ht="12.75">
      <c r="C47" s="2"/>
      <c r="E47" s="1"/>
    </row>
    <row r="48" spans="3:5" ht="12.75">
      <c r="C48" s="2"/>
      <c r="E48" s="1"/>
    </row>
    <row r="49" spans="3:5" ht="12.75">
      <c r="C49" s="2"/>
      <c r="E49" s="1"/>
    </row>
    <row r="50" spans="3:5" ht="12.75">
      <c r="C50" s="2"/>
      <c r="E50" s="1"/>
    </row>
    <row r="51" spans="3:5" ht="12.75">
      <c r="C51" s="2"/>
      <c r="E51" s="1"/>
    </row>
    <row r="52" spans="3:5" ht="12.75">
      <c r="C52" s="2"/>
      <c r="E52" s="1"/>
    </row>
    <row r="53" spans="3:5" ht="12.75">
      <c r="C53" s="2"/>
      <c r="E53" s="1"/>
    </row>
    <row r="54" spans="3:5" ht="12.75">
      <c r="C54" s="2"/>
      <c r="E54" s="1"/>
    </row>
    <row r="55" spans="3:5" ht="12.75">
      <c r="C55" s="2"/>
      <c r="E55" s="1"/>
    </row>
    <row r="56" spans="3:5" ht="12.75">
      <c r="C56" s="2"/>
      <c r="E56" s="1"/>
    </row>
    <row r="57" spans="3:6" ht="12.75">
      <c r="C57" s="2"/>
      <c r="E57" s="1"/>
      <c r="F57" s="1"/>
    </row>
    <row r="58" spans="3:6" ht="12.75">
      <c r="C58" s="2"/>
      <c r="E58" s="1"/>
      <c r="F58" s="1"/>
    </row>
    <row r="59" spans="3:6" ht="12.75" customHeight="1">
      <c r="C59" s="2"/>
      <c r="E59" s="1"/>
      <c r="F59" s="1"/>
    </row>
    <row r="60" spans="3:6" ht="12.75" customHeight="1">
      <c r="C60" s="2"/>
      <c r="E60" s="1"/>
      <c r="F60" s="1"/>
    </row>
    <row r="61" spans="3:6" ht="12.75">
      <c r="C61" s="2"/>
      <c r="E61" s="1"/>
      <c r="F61" s="1"/>
    </row>
    <row r="62" spans="3:6" ht="12.75">
      <c r="C62" s="2"/>
      <c r="E62" s="1"/>
      <c r="F62" s="1"/>
    </row>
    <row r="63" spans="3:6" ht="12.75">
      <c r="C63" s="2"/>
      <c r="E63" s="1"/>
      <c r="F63" s="1"/>
    </row>
    <row r="64" spans="3:6" ht="12.75">
      <c r="C64" s="2"/>
      <c r="E64" s="1"/>
      <c r="F64" s="1"/>
    </row>
    <row r="65" spans="3:6" ht="12.75">
      <c r="C65" s="2"/>
      <c r="E65" s="1"/>
      <c r="F65" s="1"/>
    </row>
    <row r="66" spans="3:6" ht="12.75">
      <c r="C66" s="2"/>
      <c r="E66" s="1"/>
      <c r="F66" s="1"/>
    </row>
    <row r="67" spans="3:6" ht="12.75">
      <c r="C67" s="2"/>
      <c r="E67" s="1"/>
      <c r="F67" s="1"/>
    </row>
    <row r="68" spans="3:6" ht="12.75">
      <c r="C68" s="2"/>
      <c r="E68" s="1"/>
      <c r="F68" s="1"/>
    </row>
    <row r="69" spans="3:6" ht="12.75">
      <c r="C69" s="2"/>
      <c r="E69" s="1"/>
      <c r="F69" s="1"/>
    </row>
    <row r="70" spans="5:6" ht="12.75">
      <c r="E70" s="1"/>
      <c r="F70" s="1"/>
    </row>
    <row r="71" spans="5:6" ht="12.75">
      <c r="E71" s="1"/>
      <c r="F71" s="1"/>
    </row>
    <row r="72" spans="5:6" ht="12.75">
      <c r="E72" s="1"/>
      <c r="F72" s="1"/>
    </row>
    <row r="73" ht="12.75">
      <c r="E73" s="1"/>
    </row>
    <row r="74" ht="12.75">
      <c r="C74" s="2"/>
    </row>
    <row r="75" ht="12.75">
      <c r="C75" s="2"/>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worksheet>
</file>

<file path=xl/worksheets/sheet3.xml><?xml version="1.0" encoding="utf-8"?>
<worksheet xmlns="http://schemas.openxmlformats.org/spreadsheetml/2006/main" xmlns:r="http://schemas.openxmlformats.org/officeDocument/2006/relationships">
  <dimension ref="B2:AF106"/>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9" t="s">
        <v>116</v>
      </c>
      <c r="C4" s="128" t="s">
        <v>150</v>
      </c>
      <c r="D4" s="140" t="s">
        <v>342</v>
      </c>
      <c r="E4" s="129" t="s">
        <v>147</v>
      </c>
      <c r="F4" s="129" t="s">
        <v>151</v>
      </c>
      <c r="G4" s="95"/>
      <c r="N4" s="3"/>
      <c r="O4" s="3"/>
      <c r="P4" s="3"/>
      <c r="Q4" s="3"/>
      <c r="R4" s="3"/>
      <c r="S4" s="3"/>
    </row>
    <row r="5" spans="2:19" ht="12" customHeight="1">
      <c r="B5" s="188"/>
      <c r="C5" s="189" t="s">
        <v>113</v>
      </c>
      <c r="D5" s="189" t="s">
        <v>113</v>
      </c>
      <c r="E5" s="190" t="s">
        <v>35</v>
      </c>
      <c r="F5" s="190" t="s">
        <v>113</v>
      </c>
      <c r="G5" s="91"/>
      <c r="N5" s="3"/>
      <c r="O5" s="3"/>
      <c r="P5" s="3"/>
      <c r="Q5" s="3"/>
      <c r="R5" s="3"/>
      <c r="S5" s="3"/>
    </row>
    <row r="6" spans="2:19" ht="12" customHeight="1" thickBot="1">
      <c r="B6" s="192"/>
      <c r="C6" s="193"/>
      <c r="D6" s="191"/>
      <c r="E6" s="194"/>
      <c r="F6" s="194"/>
      <c r="G6" s="91"/>
      <c r="N6" s="3"/>
      <c r="O6" s="3"/>
      <c r="P6" s="3"/>
      <c r="Q6" s="3"/>
      <c r="R6" s="3"/>
      <c r="S6" s="3"/>
    </row>
    <row r="7" spans="2:7" ht="13.5" customHeight="1">
      <c r="B7" s="135" t="s">
        <v>117</v>
      </c>
      <c r="C7" s="88"/>
      <c r="D7" s="88"/>
      <c r="E7" s="187">
        <f>_xlfn.IFERROR(C7/D7-1,"")</f>
      </c>
      <c r="F7" s="92"/>
      <c r="G7" s="92"/>
    </row>
    <row r="8" spans="2:7" ht="12.75" customHeight="1">
      <c r="B8" s="85" t="s">
        <v>118</v>
      </c>
      <c r="C8" s="88">
        <v>32838</v>
      </c>
      <c r="D8" s="88">
        <v>33149</v>
      </c>
      <c r="E8" s="94">
        <f aca="true" t="shared" si="0" ref="E8:E26">_xlfn.IFERROR(C8/D8-1,"")</f>
        <v>-0.009381881806389325</v>
      </c>
      <c r="F8" s="92">
        <f aca="true" t="shared" si="1" ref="F8:F26">C8-D8</f>
        <v>-311</v>
      </c>
      <c r="G8" s="92"/>
    </row>
    <row r="9" spans="2:32" ht="12.75" customHeight="1">
      <c r="B9" s="85" t="s">
        <v>119</v>
      </c>
      <c r="C9" s="88">
        <v>1035</v>
      </c>
      <c r="D9" s="88">
        <v>1079</v>
      </c>
      <c r="E9" s="94">
        <f t="shared" si="0"/>
        <v>-0.040778498609823965</v>
      </c>
      <c r="F9" s="92">
        <f t="shared" si="1"/>
        <v>-44</v>
      </c>
      <c r="G9" s="96"/>
      <c r="N9" s="3"/>
      <c r="O9" s="3"/>
      <c r="P9" s="3"/>
      <c r="Q9" s="3"/>
      <c r="R9" s="3"/>
      <c r="S9" s="3"/>
      <c r="AF9" s="3"/>
    </row>
    <row r="10" spans="2:32" ht="12.75" customHeight="1">
      <c r="B10" s="85" t="s">
        <v>120</v>
      </c>
      <c r="C10" s="88">
        <v>121</v>
      </c>
      <c r="D10" s="88">
        <v>100</v>
      </c>
      <c r="E10" s="94">
        <f t="shared" si="0"/>
        <v>0.20999999999999996</v>
      </c>
      <c r="F10" s="92">
        <f t="shared" si="1"/>
        <v>21</v>
      </c>
      <c r="G10" s="92"/>
      <c r="AF10" s="3"/>
    </row>
    <row r="11" spans="2:32" ht="12.75" customHeight="1">
      <c r="B11" s="85" t="s">
        <v>121</v>
      </c>
      <c r="C11" s="88">
        <v>1378</v>
      </c>
      <c r="D11" s="88">
        <v>1229</v>
      </c>
      <c r="E11" s="94">
        <f t="shared" si="0"/>
        <v>0.12123677786818554</v>
      </c>
      <c r="F11" s="92">
        <f t="shared" si="1"/>
        <v>149</v>
      </c>
      <c r="G11" s="92"/>
      <c r="AF11" s="3"/>
    </row>
    <row r="12" spans="2:32" ht="12.75" customHeight="1">
      <c r="B12" s="85" t="s">
        <v>122</v>
      </c>
      <c r="C12" s="88">
        <v>696</v>
      </c>
      <c r="D12" s="88">
        <v>679</v>
      </c>
      <c r="E12" s="94">
        <f t="shared" si="0"/>
        <v>0.025036818851251752</v>
      </c>
      <c r="F12" s="92">
        <f t="shared" si="1"/>
        <v>17</v>
      </c>
      <c r="G12" s="92"/>
      <c r="N12" s="3"/>
      <c r="O12" s="3"/>
      <c r="P12" s="3"/>
      <c r="Q12" s="3"/>
      <c r="R12" s="3"/>
      <c r="S12" s="3"/>
      <c r="AE12" s="3"/>
      <c r="AF12" s="3"/>
    </row>
    <row r="13" spans="2:32" ht="13.5" customHeight="1" thickBot="1">
      <c r="B13" s="131" t="s">
        <v>123</v>
      </c>
      <c r="C13" s="132">
        <v>36068</v>
      </c>
      <c r="D13" s="132">
        <v>36236</v>
      </c>
      <c r="E13" s="133">
        <f t="shared" si="0"/>
        <v>-0.004636273319350903</v>
      </c>
      <c r="F13" s="134">
        <f t="shared" si="1"/>
        <v>-168</v>
      </c>
      <c r="G13" s="92"/>
      <c r="AE13" s="3"/>
      <c r="AF13" s="3"/>
    </row>
    <row r="14" spans="2:32" ht="12.75" customHeight="1">
      <c r="B14" s="85" t="s">
        <v>124</v>
      </c>
      <c r="C14" s="88">
        <v>1480</v>
      </c>
      <c r="D14" s="88">
        <v>2510</v>
      </c>
      <c r="E14" s="94">
        <f t="shared" si="0"/>
        <v>-0.41035856573705176</v>
      </c>
      <c r="F14" s="92">
        <f t="shared" si="1"/>
        <v>-1030</v>
      </c>
      <c r="G14" s="92"/>
      <c r="AE14" s="3"/>
      <c r="AF14" s="3"/>
    </row>
    <row r="15" spans="2:32" ht="12.75" customHeight="1">
      <c r="B15" s="85" t="s">
        <v>125</v>
      </c>
      <c r="C15" s="88">
        <v>4687</v>
      </c>
      <c r="D15" s="88">
        <v>4288</v>
      </c>
      <c r="E15" s="94">
        <f t="shared" si="0"/>
        <v>0.0930503731343284</v>
      </c>
      <c r="F15" s="92">
        <f t="shared" si="1"/>
        <v>399</v>
      </c>
      <c r="G15" s="92"/>
      <c r="N15" s="3"/>
      <c r="O15" s="3"/>
      <c r="P15" s="3"/>
      <c r="Q15" s="3"/>
      <c r="R15" s="3"/>
      <c r="S15" s="3"/>
      <c r="AE15" s="3"/>
      <c r="AF15" s="3"/>
    </row>
    <row r="16" spans="2:32" ht="12.75" customHeight="1">
      <c r="B16" s="85" t="s">
        <v>126</v>
      </c>
      <c r="C16" s="88">
        <v>283</v>
      </c>
      <c r="D16" s="88">
        <v>623</v>
      </c>
      <c r="E16" s="94">
        <f t="shared" si="0"/>
        <v>-0.5457463884430176</v>
      </c>
      <c r="F16" s="92">
        <f t="shared" si="1"/>
        <v>-340</v>
      </c>
      <c r="G16" s="92"/>
      <c r="AE16" s="3"/>
      <c r="AF16" s="3"/>
    </row>
    <row r="17" spans="2:32" ht="12.75" customHeight="1">
      <c r="B17" s="85" t="s">
        <v>122</v>
      </c>
      <c r="C17" s="88">
        <v>522</v>
      </c>
      <c r="D17" s="88">
        <v>129</v>
      </c>
      <c r="E17" s="94">
        <f t="shared" si="0"/>
        <v>3.046511627906977</v>
      </c>
      <c r="F17" s="92">
        <f t="shared" si="1"/>
        <v>393</v>
      </c>
      <c r="G17" s="96"/>
      <c r="N17" s="3"/>
      <c r="O17" s="3"/>
      <c r="P17" s="3"/>
      <c r="Q17" s="3"/>
      <c r="R17" s="3"/>
      <c r="S17" s="3"/>
      <c r="AE17" s="3"/>
      <c r="AF17" s="3"/>
    </row>
    <row r="18" spans="2:32" ht="12.75" customHeight="1">
      <c r="B18" s="85" t="s">
        <v>127</v>
      </c>
      <c r="C18" s="88">
        <v>5299</v>
      </c>
      <c r="D18" s="88">
        <v>5829</v>
      </c>
      <c r="E18" s="94">
        <f t="shared" si="0"/>
        <v>-0.09092468691027622</v>
      </c>
      <c r="F18" s="92">
        <f t="shared" si="1"/>
        <v>-530</v>
      </c>
      <c r="G18" s="92"/>
      <c r="AE18" s="3"/>
      <c r="AF18" s="3"/>
    </row>
    <row r="19" spans="2:32" ht="12.75" customHeight="1">
      <c r="B19" s="85" t="s">
        <v>128</v>
      </c>
      <c r="C19" s="88">
        <v>61</v>
      </c>
      <c r="D19" s="88">
        <v>57</v>
      </c>
      <c r="E19" s="94">
        <f t="shared" si="0"/>
        <v>0.07017543859649122</v>
      </c>
      <c r="F19" s="92">
        <f t="shared" si="1"/>
        <v>4</v>
      </c>
      <c r="G19" s="96"/>
      <c r="N19" s="3"/>
      <c r="O19" s="3"/>
      <c r="P19" s="3"/>
      <c r="Q19" s="3"/>
      <c r="R19" s="3"/>
      <c r="S19" s="3"/>
      <c r="AE19" s="3"/>
      <c r="AF19" s="3"/>
    </row>
    <row r="20" spans="2:32" ht="13.5" customHeight="1" thickBot="1">
      <c r="B20" s="131" t="s">
        <v>129</v>
      </c>
      <c r="C20" s="132">
        <v>12332</v>
      </c>
      <c r="D20" s="132">
        <v>13436</v>
      </c>
      <c r="E20" s="133">
        <f t="shared" si="0"/>
        <v>-0.08216731169991065</v>
      </c>
      <c r="F20" s="134">
        <f t="shared" si="1"/>
        <v>-1104</v>
      </c>
      <c r="G20" s="92"/>
      <c r="AE20" s="3"/>
      <c r="AF20" s="3"/>
    </row>
    <row r="21" spans="2:32" ht="13.5" customHeight="1">
      <c r="B21" s="135" t="s">
        <v>230</v>
      </c>
      <c r="C21" s="88">
        <v>48400</v>
      </c>
      <c r="D21" s="89">
        <v>49672</v>
      </c>
      <c r="E21" s="94">
        <f>_xlfn.IFERROR(C21/D21-1,"")</f>
        <v>-0.02560798840392975</v>
      </c>
      <c r="F21" s="92">
        <f>C21-D21</f>
        <v>-1272</v>
      </c>
      <c r="G21" s="92"/>
      <c r="N21" s="3"/>
      <c r="O21" s="3"/>
      <c r="P21" s="3"/>
      <c r="Q21" s="3"/>
      <c r="R21" s="3"/>
      <c r="S21" s="3"/>
      <c r="AE21" s="3"/>
      <c r="AF21" s="3"/>
    </row>
    <row r="22" spans="2:32" ht="12.75" customHeight="1">
      <c r="B22" s="98"/>
      <c r="C22" s="88"/>
      <c r="D22" s="89"/>
      <c r="E22" s="94"/>
      <c r="F22" s="92"/>
      <c r="G22" s="92"/>
      <c r="N22" s="3"/>
      <c r="O22" s="3"/>
      <c r="P22" s="3"/>
      <c r="Q22" s="3"/>
      <c r="R22" s="3"/>
      <c r="S22" s="3"/>
      <c r="AE22" s="3"/>
      <c r="AF22" s="3"/>
    </row>
    <row r="23" spans="2:32" ht="13.5" customHeight="1">
      <c r="B23" s="135" t="s">
        <v>135</v>
      </c>
      <c r="C23" s="88"/>
      <c r="D23" s="88"/>
      <c r="E23" s="94">
        <f t="shared" si="0"/>
      </c>
      <c r="F23" s="92"/>
      <c r="G23" s="92"/>
      <c r="AE23" s="3"/>
      <c r="AF23" s="3"/>
    </row>
    <row r="24" spans="2:32" ht="12.75" customHeight="1">
      <c r="B24" s="85" t="s">
        <v>130</v>
      </c>
      <c r="C24" s="88">
        <v>7518</v>
      </c>
      <c r="D24" s="88">
        <v>7518</v>
      </c>
      <c r="E24" s="94">
        <f t="shared" si="0"/>
        <v>0</v>
      </c>
      <c r="F24" s="92">
        <f t="shared" si="1"/>
        <v>0</v>
      </c>
      <c r="G24" s="96"/>
      <c r="T24" s="3"/>
      <c r="U24" s="3"/>
      <c r="V24" s="3"/>
      <c r="W24" s="3"/>
      <c r="X24" s="3"/>
      <c r="Y24" s="3"/>
      <c r="Z24" s="3"/>
      <c r="AA24" s="3"/>
      <c r="AB24" s="3"/>
      <c r="AD24" s="3"/>
      <c r="AE24" s="3"/>
      <c r="AF24" s="3"/>
    </row>
    <row r="25" spans="2:7" ht="12.75" customHeight="1">
      <c r="B25" s="85" t="s">
        <v>131</v>
      </c>
      <c r="C25" s="88">
        <v>-131</v>
      </c>
      <c r="D25" s="88">
        <v>-4</v>
      </c>
      <c r="E25" s="143" t="s">
        <v>238</v>
      </c>
      <c r="F25" s="92"/>
      <c r="G25" s="97"/>
    </row>
    <row r="26" spans="2:7" ht="12.75" customHeight="1">
      <c r="B26" s="85" t="s">
        <v>132</v>
      </c>
      <c r="C26" s="88">
        <v>26098</v>
      </c>
      <c r="D26" s="88">
        <v>24499</v>
      </c>
      <c r="E26" s="94">
        <f t="shared" si="0"/>
        <v>0.06526797012122953</v>
      </c>
      <c r="F26" s="92">
        <f t="shared" si="1"/>
        <v>1599</v>
      </c>
      <c r="G26" s="92"/>
    </row>
    <row r="27" spans="2:7" ht="12.75" customHeight="1">
      <c r="B27" s="85" t="s">
        <v>133</v>
      </c>
      <c r="C27" s="88">
        <v>33485</v>
      </c>
      <c r="D27" s="88">
        <v>32013</v>
      </c>
      <c r="E27" s="94">
        <f aca="true" t="shared" si="2" ref="E27:E47">_xlfn.IFERROR(C27/D27-1,"")</f>
        <v>0.04598132008871403</v>
      </c>
      <c r="F27" s="92">
        <f aca="true" t="shared" si="3" ref="F27:F47">C27-D27</f>
        <v>1472</v>
      </c>
      <c r="G27" s="93"/>
    </row>
    <row r="28" spans="2:6" ht="12.75" customHeight="1">
      <c r="B28" s="85" t="s">
        <v>134</v>
      </c>
      <c r="C28" s="88">
        <v>3</v>
      </c>
      <c r="D28" s="88">
        <v>3</v>
      </c>
      <c r="E28" s="94">
        <f t="shared" si="2"/>
        <v>0</v>
      </c>
      <c r="F28" s="92">
        <f t="shared" si="3"/>
        <v>0</v>
      </c>
    </row>
    <row r="29" spans="2:6" ht="13.5" customHeight="1" thickBot="1">
      <c r="B29" s="131" t="s">
        <v>136</v>
      </c>
      <c r="C29" s="132">
        <v>33488</v>
      </c>
      <c r="D29" s="132">
        <v>32016</v>
      </c>
      <c r="E29" s="133">
        <f t="shared" si="2"/>
        <v>0.04597701149425282</v>
      </c>
      <c r="F29" s="134">
        <f t="shared" si="3"/>
        <v>1472</v>
      </c>
    </row>
    <row r="30" spans="2:6" ht="12.75" customHeight="1">
      <c r="B30" s="85" t="s">
        <v>137</v>
      </c>
      <c r="C30" s="88">
        <v>1168</v>
      </c>
      <c r="D30" s="88">
        <v>1346</v>
      </c>
      <c r="E30" s="94">
        <f t="shared" si="2"/>
        <v>-0.13224368499257055</v>
      </c>
      <c r="F30" s="92">
        <f t="shared" si="3"/>
        <v>-178</v>
      </c>
    </row>
    <row r="31" spans="2:6" ht="12.75" customHeight="1">
      <c r="B31" s="85" t="s">
        <v>138</v>
      </c>
      <c r="C31" s="88">
        <v>699</v>
      </c>
      <c r="D31" s="89">
        <v>702</v>
      </c>
      <c r="E31" s="94">
        <f t="shared" si="2"/>
        <v>-0.004273504273504258</v>
      </c>
      <c r="F31" s="92">
        <f t="shared" si="3"/>
        <v>-3</v>
      </c>
    </row>
    <row r="32" spans="2:6" ht="12.75" customHeight="1">
      <c r="B32" s="85" t="s">
        <v>139</v>
      </c>
      <c r="C32" s="88">
        <v>1629</v>
      </c>
      <c r="D32" s="88">
        <v>1641</v>
      </c>
      <c r="E32" s="94">
        <f t="shared" si="2"/>
        <v>-0.007312614259597838</v>
      </c>
      <c r="F32" s="92">
        <f t="shared" si="3"/>
        <v>-12</v>
      </c>
    </row>
    <row r="33" spans="2:6" ht="12.75" customHeight="1">
      <c r="B33" s="85" t="s">
        <v>140</v>
      </c>
      <c r="C33" s="88">
        <v>194</v>
      </c>
      <c r="D33" s="88">
        <v>198</v>
      </c>
      <c r="E33" s="94">
        <f t="shared" si="2"/>
        <v>-0.02020202020202022</v>
      </c>
      <c r="F33" s="92">
        <f t="shared" si="3"/>
        <v>-4</v>
      </c>
    </row>
    <row r="34" spans="2:6" ht="12.75" customHeight="1">
      <c r="B34" s="85" t="s">
        <v>141</v>
      </c>
      <c r="C34" s="88">
        <v>802</v>
      </c>
      <c r="D34" s="88">
        <v>815</v>
      </c>
      <c r="E34" s="94">
        <f t="shared" si="2"/>
        <v>-0.015950920245398792</v>
      </c>
      <c r="F34" s="92">
        <f t="shared" si="3"/>
        <v>-13</v>
      </c>
    </row>
    <row r="35" spans="2:6" ht="12.75" customHeight="1">
      <c r="B35" s="85" t="s">
        <v>142</v>
      </c>
      <c r="C35" s="88">
        <v>1987</v>
      </c>
      <c r="D35" s="88">
        <v>1932</v>
      </c>
      <c r="E35" s="94">
        <f t="shared" si="2"/>
        <v>0.028467908902691574</v>
      </c>
      <c r="F35" s="92">
        <f t="shared" si="3"/>
        <v>55</v>
      </c>
    </row>
    <row r="36" spans="2:6" ht="12.75" customHeight="1">
      <c r="B36" s="85" t="s">
        <v>143</v>
      </c>
      <c r="C36" s="88">
        <v>648</v>
      </c>
      <c r="D36" s="88">
        <v>669</v>
      </c>
      <c r="E36" s="94">
        <f t="shared" si="2"/>
        <v>-0.03139013452914796</v>
      </c>
      <c r="F36" s="92">
        <f t="shared" si="3"/>
        <v>-21</v>
      </c>
    </row>
    <row r="37" spans="2:6" ht="13.5" customHeight="1" thickBot="1">
      <c r="B37" s="131" t="s">
        <v>144</v>
      </c>
      <c r="C37" s="132">
        <v>7127</v>
      </c>
      <c r="D37" s="132">
        <v>7303</v>
      </c>
      <c r="E37" s="133">
        <f t="shared" si="2"/>
        <v>-0.02409968506093385</v>
      </c>
      <c r="F37" s="134">
        <f t="shared" si="3"/>
        <v>-176</v>
      </c>
    </row>
    <row r="38" spans="2:6" ht="12.75" customHeight="1">
      <c r="B38" s="85" t="s">
        <v>137</v>
      </c>
      <c r="C38" s="88">
        <v>2676</v>
      </c>
      <c r="D38" s="88">
        <v>5006</v>
      </c>
      <c r="E38" s="94">
        <f t="shared" si="2"/>
        <v>-0.46544147023571714</v>
      </c>
      <c r="F38" s="92">
        <f t="shared" si="3"/>
        <v>-2330</v>
      </c>
    </row>
    <row r="39" spans="2:6" ht="12.75" customHeight="1">
      <c r="B39" s="85" t="s">
        <v>126</v>
      </c>
      <c r="C39" s="88">
        <v>245</v>
      </c>
      <c r="D39" s="88">
        <v>346</v>
      </c>
      <c r="E39" s="94">
        <f t="shared" si="2"/>
        <v>-0.29190751445086704</v>
      </c>
      <c r="F39" s="92">
        <f t="shared" si="3"/>
        <v>-101</v>
      </c>
    </row>
    <row r="40" spans="2:6" ht="12.75" customHeight="1">
      <c r="B40" s="85" t="s">
        <v>335</v>
      </c>
      <c r="C40" s="88">
        <v>3131</v>
      </c>
      <c r="D40" s="88">
        <v>3179</v>
      </c>
      <c r="E40" s="94">
        <f t="shared" si="2"/>
        <v>-0.015099087763447594</v>
      </c>
      <c r="F40" s="92">
        <f t="shared" si="3"/>
        <v>-48</v>
      </c>
    </row>
    <row r="41" spans="2:6" ht="12.75" customHeight="1">
      <c r="B41" s="85" t="s">
        <v>138</v>
      </c>
      <c r="C41" s="88">
        <v>371</v>
      </c>
      <c r="D41" s="88">
        <v>334</v>
      </c>
      <c r="E41" s="94">
        <f t="shared" si="2"/>
        <v>0.11077844311377238</v>
      </c>
      <c r="F41" s="92">
        <f t="shared" si="3"/>
        <v>37</v>
      </c>
    </row>
    <row r="42" spans="2:6" ht="12.75" customHeight="1">
      <c r="B42" s="85" t="s">
        <v>139</v>
      </c>
      <c r="C42" s="88">
        <v>20</v>
      </c>
      <c r="D42" s="88">
        <v>20</v>
      </c>
      <c r="E42" s="94">
        <f t="shared" si="2"/>
        <v>0</v>
      </c>
      <c r="F42" s="92">
        <f t="shared" si="3"/>
        <v>0</v>
      </c>
    </row>
    <row r="43" spans="2:6" ht="12.75" customHeight="1">
      <c r="B43" s="85" t="s">
        <v>140</v>
      </c>
      <c r="C43" s="88">
        <v>552</v>
      </c>
      <c r="D43" s="88">
        <v>560</v>
      </c>
      <c r="E43" s="94">
        <f t="shared" si="2"/>
        <v>-0.014285714285714235</v>
      </c>
      <c r="F43" s="92">
        <f t="shared" si="3"/>
        <v>-8</v>
      </c>
    </row>
    <row r="44" spans="2:6" ht="12.75" customHeight="1">
      <c r="B44" s="85" t="s">
        <v>143</v>
      </c>
      <c r="C44" s="88">
        <v>790</v>
      </c>
      <c r="D44" s="88">
        <v>908</v>
      </c>
      <c r="E44" s="94">
        <f t="shared" si="2"/>
        <v>-0.1299559471365639</v>
      </c>
      <c r="F44" s="92">
        <f t="shared" si="3"/>
        <v>-118</v>
      </c>
    </row>
    <row r="45" spans="2:6" ht="13.5" customHeight="1" thickBot="1">
      <c r="B45" s="131" t="s">
        <v>145</v>
      </c>
      <c r="C45" s="132">
        <v>7785</v>
      </c>
      <c r="D45" s="132">
        <v>10353</v>
      </c>
      <c r="E45" s="133">
        <f t="shared" si="2"/>
        <v>-0.24804404520428858</v>
      </c>
      <c r="F45" s="134">
        <f t="shared" si="3"/>
        <v>-2568</v>
      </c>
    </row>
    <row r="46" spans="2:6" ht="13.5" customHeight="1">
      <c r="B46" s="135" t="s">
        <v>148</v>
      </c>
      <c r="C46" s="136">
        <v>14912</v>
      </c>
      <c r="D46" s="136">
        <v>17656</v>
      </c>
      <c r="E46" s="137">
        <f t="shared" si="2"/>
        <v>-0.15541458994109647</v>
      </c>
      <c r="F46" s="138">
        <f t="shared" si="3"/>
        <v>-2744</v>
      </c>
    </row>
    <row r="47" spans="2:6" ht="13.5" customHeight="1">
      <c r="B47" s="135" t="s">
        <v>146</v>
      </c>
      <c r="C47" s="136">
        <v>48400</v>
      </c>
      <c r="D47" s="136">
        <v>49672</v>
      </c>
      <c r="E47" s="137">
        <f t="shared" si="2"/>
        <v>-0.02560798840392975</v>
      </c>
      <c r="F47" s="138">
        <f t="shared" si="3"/>
        <v>-1272</v>
      </c>
    </row>
    <row r="48" spans="2:4" ht="12.75" customHeight="1">
      <c r="B48" s="72"/>
      <c r="C48" s="2"/>
      <c r="D48" s="2"/>
    </row>
    <row r="49" spans="2:4" ht="12.75" customHeight="1">
      <c r="B49" s="183" t="s">
        <v>334</v>
      </c>
      <c r="C49" s="2"/>
      <c r="D49" s="2"/>
    </row>
    <row r="50" spans="2:4" ht="12.75" customHeight="1">
      <c r="B50" s="72"/>
      <c r="C50" s="2"/>
      <c r="D50" s="2"/>
    </row>
    <row r="51" spans="2:4" ht="12.75" customHeight="1">
      <c r="B51" s="72"/>
      <c r="C51" s="2"/>
      <c r="D51" s="2"/>
    </row>
    <row r="52" spans="2:6" ht="12.75" customHeight="1">
      <c r="B52" s="72"/>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48" man="1"/>
  </colBreaks>
</worksheet>
</file>

<file path=xl/worksheets/sheet4.xml><?xml version="1.0" encoding="utf-8"?>
<worksheet xmlns="http://schemas.openxmlformats.org/spreadsheetml/2006/main" xmlns:r="http://schemas.openxmlformats.org/officeDocument/2006/relationships">
  <dimension ref="B2:AF107"/>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9" t="s">
        <v>149</v>
      </c>
      <c r="C4" s="128" t="s">
        <v>150</v>
      </c>
      <c r="D4" s="128" t="s">
        <v>343</v>
      </c>
      <c r="E4" s="129" t="s">
        <v>154</v>
      </c>
      <c r="F4" s="129" t="s">
        <v>153</v>
      </c>
      <c r="G4" s="95"/>
      <c r="N4" s="3"/>
      <c r="O4" s="3"/>
      <c r="P4" s="3"/>
      <c r="Q4" s="3"/>
      <c r="R4" s="3"/>
      <c r="S4" s="3"/>
    </row>
    <row r="5" spans="2:19" ht="12" customHeight="1">
      <c r="B5" s="188"/>
      <c r="C5" s="189" t="s">
        <v>113</v>
      </c>
      <c r="D5" s="189" t="s">
        <v>113</v>
      </c>
      <c r="E5" s="190" t="s">
        <v>35</v>
      </c>
      <c r="F5" s="190" t="s">
        <v>113</v>
      </c>
      <c r="G5" s="91"/>
      <c r="N5" s="3"/>
      <c r="O5" s="3"/>
      <c r="P5" s="3"/>
      <c r="Q5" s="3"/>
      <c r="R5" s="3"/>
      <c r="S5" s="3"/>
    </row>
    <row r="6" spans="2:19" ht="12" customHeight="1" thickBot="1">
      <c r="B6" s="192"/>
      <c r="C6" s="193"/>
      <c r="D6" s="191"/>
      <c r="E6" s="194"/>
      <c r="F6" s="194"/>
      <c r="G6" s="91"/>
      <c r="N6" s="3"/>
      <c r="O6" s="3"/>
      <c r="P6" s="3"/>
      <c r="Q6" s="3"/>
      <c r="R6" s="3"/>
      <c r="S6" s="3"/>
    </row>
    <row r="7" spans="2:7" ht="13.5" customHeight="1" thickBot="1">
      <c r="B7" s="135" t="s">
        <v>155</v>
      </c>
      <c r="C7" s="88"/>
      <c r="D7" s="88"/>
      <c r="E7" s="187">
        <f>_xlfn.IFERROR(C7/D7-1,"")</f>
      </c>
      <c r="F7" s="92"/>
      <c r="G7" s="92"/>
    </row>
    <row r="8" spans="2:32" ht="12.75" customHeight="1">
      <c r="B8" s="87" t="s">
        <v>112</v>
      </c>
      <c r="C8" s="99">
        <v>1599</v>
      </c>
      <c r="D8" s="99">
        <v>1386</v>
      </c>
      <c r="E8" s="100">
        <f aca="true" t="shared" si="0" ref="E8:E43">_xlfn.IFERROR(C8/D8-1,"")</f>
        <v>0.15367965367965364</v>
      </c>
      <c r="F8" s="101">
        <f aca="true" t="shared" si="1" ref="F8:F43">C8-D8</f>
        <v>213</v>
      </c>
      <c r="G8" s="96"/>
      <c r="N8" s="3"/>
      <c r="O8" s="3"/>
      <c r="P8" s="3"/>
      <c r="Q8" s="3"/>
      <c r="R8" s="3"/>
      <c r="S8" s="3"/>
      <c r="AF8" s="3"/>
    </row>
    <row r="9" spans="2:32" ht="12.75" customHeight="1">
      <c r="B9" s="85" t="s">
        <v>106</v>
      </c>
      <c r="C9" s="88">
        <v>695</v>
      </c>
      <c r="D9" s="88">
        <v>672</v>
      </c>
      <c r="E9" s="94">
        <f t="shared" si="0"/>
        <v>0.034226190476190466</v>
      </c>
      <c r="F9" s="92">
        <f t="shared" si="1"/>
        <v>23</v>
      </c>
      <c r="G9" s="92"/>
      <c r="AF9" s="3"/>
    </row>
    <row r="10" spans="2:32" ht="12.75" customHeight="1">
      <c r="B10" s="85" t="s">
        <v>156</v>
      </c>
      <c r="C10" s="88">
        <v>506</v>
      </c>
      <c r="D10" s="88">
        <v>383</v>
      </c>
      <c r="E10" s="94">
        <f t="shared" si="0"/>
        <v>0.3211488250652741</v>
      </c>
      <c r="F10" s="92">
        <f t="shared" si="1"/>
        <v>123</v>
      </c>
      <c r="G10" s="92"/>
      <c r="AF10" s="3"/>
    </row>
    <row r="11" spans="2:32" ht="12.75" customHeight="1">
      <c r="B11" s="85" t="s">
        <v>157</v>
      </c>
      <c r="C11" s="88">
        <v>-17</v>
      </c>
      <c r="D11" s="88">
        <v>-45</v>
      </c>
      <c r="E11" s="94">
        <f t="shared" si="0"/>
        <v>-0.6222222222222222</v>
      </c>
      <c r="F11" s="92">
        <f t="shared" si="1"/>
        <v>28</v>
      </c>
      <c r="G11" s="92"/>
      <c r="N11" s="3"/>
      <c r="O11" s="3"/>
      <c r="P11" s="3"/>
      <c r="Q11" s="3"/>
      <c r="R11" s="3"/>
      <c r="S11" s="3"/>
      <c r="AE11" s="3"/>
      <c r="AF11" s="3"/>
    </row>
    <row r="12" spans="2:32" ht="12.75" customHeight="1">
      <c r="B12" s="85" t="s">
        <v>158</v>
      </c>
      <c r="C12" s="88">
        <v>181</v>
      </c>
      <c r="D12" s="88">
        <v>-11</v>
      </c>
      <c r="E12" s="141" t="s">
        <v>233</v>
      </c>
      <c r="F12" s="92">
        <f t="shared" si="1"/>
        <v>192</v>
      </c>
      <c r="G12" s="92"/>
      <c r="AE12" s="3"/>
      <c r="AF12" s="3"/>
    </row>
    <row r="13" spans="2:32" ht="12.75" customHeight="1">
      <c r="B13" s="85" t="s">
        <v>159</v>
      </c>
      <c r="C13" s="88">
        <v>-303</v>
      </c>
      <c r="D13" s="88">
        <v>-155</v>
      </c>
      <c r="E13" s="94">
        <f t="shared" si="0"/>
        <v>0.9548387096774194</v>
      </c>
      <c r="F13" s="92">
        <f t="shared" si="1"/>
        <v>-148</v>
      </c>
      <c r="G13" s="92"/>
      <c r="AE13" s="3"/>
      <c r="AF13" s="3"/>
    </row>
    <row r="14" spans="2:32" ht="12.75" customHeight="1">
      <c r="B14" s="85" t="s">
        <v>239</v>
      </c>
      <c r="C14" s="88">
        <v>304</v>
      </c>
      <c r="D14" s="88">
        <v>589</v>
      </c>
      <c r="E14" s="94">
        <f t="shared" si="0"/>
        <v>-0.4838709677419355</v>
      </c>
      <c r="F14" s="92">
        <f t="shared" si="1"/>
        <v>-285</v>
      </c>
      <c r="G14" s="92"/>
      <c r="N14" s="3"/>
      <c r="O14" s="3"/>
      <c r="P14" s="3"/>
      <c r="Q14" s="3"/>
      <c r="R14" s="3"/>
      <c r="S14" s="3"/>
      <c r="AE14" s="3"/>
      <c r="AF14" s="3"/>
    </row>
    <row r="15" spans="2:32" ht="12.75" customHeight="1">
      <c r="B15" s="85" t="s">
        <v>240</v>
      </c>
      <c r="C15" s="88">
        <v>-114</v>
      </c>
      <c r="D15" s="88">
        <v>153</v>
      </c>
      <c r="E15" s="94">
        <v>-1.7450980392156863</v>
      </c>
      <c r="F15" s="92">
        <v>-267</v>
      </c>
      <c r="G15" s="92"/>
      <c r="N15" s="3"/>
      <c r="O15" s="3"/>
      <c r="P15" s="3"/>
      <c r="Q15" s="3"/>
      <c r="R15" s="3"/>
      <c r="S15" s="3"/>
      <c r="AE15" s="3"/>
      <c r="AF15" s="3"/>
    </row>
    <row r="16" spans="2:32" ht="12.75" customHeight="1">
      <c r="B16" s="85" t="s">
        <v>241</v>
      </c>
      <c r="C16" s="88">
        <v>1030</v>
      </c>
      <c r="D16" s="88">
        <v>895</v>
      </c>
      <c r="E16" s="94">
        <v>0.15083798882681565</v>
      </c>
      <c r="F16" s="92">
        <v>135</v>
      </c>
      <c r="G16" s="92"/>
      <c r="N16" s="3"/>
      <c r="O16" s="3"/>
      <c r="P16" s="3"/>
      <c r="Q16" s="3"/>
      <c r="R16" s="3"/>
      <c r="S16" s="3"/>
      <c r="AE16" s="3"/>
      <c r="AF16" s="3"/>
    </row>
    <row r="17" spans="2:32" ht="12.75" customHeight="1">
      <c r="B17" s="85" t="s">
        <v>242</v>
      </c>
      <c r="C17" s="88">
        <v>-32</v>
      </c>
      <c r="D17" s="88">
        <v>-176</v>
      </c>
      <c r="E17" s="94">
        <v>-0.8181818181818181</v>
      </c>
      <c r="F17" s="92">
        <v>144</v>
      </c>
      <c r="G17" s="92"/>
      <c r="N17" s="3"/>
      <c r="O17" s="3"/>
      <c r="P17" s="3"/>
      <c r="Q17" s="3"/>
      <c r="R17" s="3"/>
      <c r="S17" s="3"/>
      <c r="AE17" s="3"/>
      <c r="AF17" s="3"/>
    </row>
    <row r="18" spans="2:32" ht="12.75" customHeight="1">
      <c r="B18" s="85" t="s">
        <v>243</v>
      </c>
      <c r="C18" s="88">
        <v>-178</v>
      </c>
      <c r="D18" s="88">
        <v>141</v>
      </c>
      <c r="E18" s="94">
        <v>-2.2624113475177303</v>
      </c>
      <c r="F18" s="92">
        <v>-319</v>
      </c>
      <c r="G18" s="92"/>
      <c r="N18" s="3"/>
      <c r="O18" s="3"/>
      <c r="P18" s="3"/>
      <c r="Q18" s="3"/>
      <c r="R18" s="3"/>
      <c r="S18" s="3"/>
      <c r="AE18" s="3"/>
      <c r="AF18" s="3"/>
    </row>
    <row r="19" spans="2:32" ht="12.75" customHeight="1">
      <c r="B19" s="85" t="s">
        <v>244</v>
      </c>
      <c r="C19" s="88">
        <v>35</v>
      </c>
      <c r="D19" s="88">
        <v>-19</v>
      </c>
      <c r="E19" s="94">
        <v>-2.8421052631578947</v>
      </c>
      <c r="F19" s="92">
        <v>54</v>
      </c>
      <c r="G19" s="92"/>
      <c r="N19" s="3"/>
      <c r="O19" s="3"/>
      <c r="P19" s="3"/>
      <c r="Q19" s="3"/>
      <c r="R19" s="3"/>
      <c r="S19" s="3"/>
      <c r="AE19" s="3"/>
      <c r="AF19" s="3"/>
    </row>
    <row r="20" spans="2:32" ht="12.75" customHeight="1">
      <c r="B20" s="85" t="s">
        <v>245</v>
      </c>
      <c r="C20" s="88">
        <v>-404</v>
      </c>
      <c r="D20" s="88">
        <v>-366</v>
      </c>
      <c r="E20" s="94">
        <v>0.10382513661202175</v>
      </c>
      <c r="F20" s="92">
        <v>-38</v>
      </c>
      <c r="G20" s="92"/>
      <c r="N20" s="3"/>
      <c r="O20" s="3"/>
      <c r="P20" s="3"/>
      <c r="Q20" s="3"/>
      <c r="R20" s="3"/>
      <c r="S20" s="3"/>
      <c r="AE20" s="3"/>
      <c r="AF20" s="3"/>
    </row>
    <row r="21" spans="2:32" ht="12.75" customHeight="1">
      <c r="B21" s="85" t="s">
        <v>246</v>
      </c>
      <c r="C21" s="88">
        <v>-33</v>
      </c>
      <c r="D21" s="88">
        <v>-39</v>
      </c>
      <c r="E21" s="94">
        <v>-0.15384615384615385</v>
      </c>
      <c r="F21" s="92">
        <v>6</v>
      </c>
      <c r="G21" s="92"/>
      <c r="N21" s="3"/>
      <c r="O21" s="3"/>
      <c r="P21" s="3"/>
      <c r="Q21" s="3"/>
      <c r="R21" s="3"/>
      <c r="S21" s="3"/>
      <c r="AE21" s="3"/>
      <c r="AF21" s="3"/>
    </row>
    <row r="22" spans="2:32" ht="13.5" customHeight="1">
      <c r="B22" s="135" t="s">
        <v>160</v>
      </c>
      <c r="C22" s="136">
        <v>2965</v>
      </c>
      <c r="D22" s="136">
        <v>2819</v>
      </c>
      <c r="E22" s="137">
        <f t="shared" si="0"/>
        <v>0.05179141539553034</v>
      </c>
      <c r="F22" s="138">
        <f t="shared" si="1"/>
        <v>146</v>
      </c>
      <c r="G22" s="138"/>
      <c r="N22" s="3"/>
      <c r="O22" s="3"/>
      <c r="P22" s="3"/>
      <c r="Q22" s="3"/>
      <c r="R22" s="3"/>
      <c r="S22" s="3"/>
      <c r="AE22" s="3"/>
      <c r="AF22" s="3"/>
    </row>
    <row r="23" spans="2:32" ht="12.75" customHeight="1">
      <c r="B23" s="71"/>
      <c r="C23" s="88"/>
      <c r="D23" s="88"/>
      <c r="E23" s="94">
        <f t="shared" si="0"/>
      </c>
      <c r="F23" s="92"/>
      <c r="G23" s="92"/>
      <c r="AE23" s="3"/>
      <c r="AF23" s="3"/>
    </row>
    <row r="24" spans="2:32" ht="13.5" customHeight="1" thickBot="1">
      <c r="B24" s="131" t="s">
        <v>161</v>
      </c>
      <c r="C24" s="102"/>
      <c r="D24" s="102"/>
      <c r="E24" s="103">
        <f t="shared" si="0"/>
      </c>
      <c r="F24" s="104"/>
      <c r="G24" s="138"/>
      <c r="N24" s="3"/>
      <c r="O24" s="3"/>
      <c r="P24" s="3"/>
      <c r="Q24" s="3"/>
      <c r="R24" s="3"/>
      <c r="S24" s="3"/>
      <c r="AE24" s="3"/>
      <c r="AF24" s="3"/>
    </row>
    <row r="25" spans="2:32" ht="12.75" customHeight="1">
      <c r="B25" s="85" t="s">
        <v>162</v>
      </c>
      <c r="C25" s="99">
        <v>-127</v>
      </c>
      <c r="D25" s="99">
        <v>-161</v>
      </c>
      <c r="E25" s="94">
        <f t="shared" si="0"/>
        <v>-0.21118012422360244</v>
      </c>
      <c r="F25" s="92">
        <f t="shared" si="1"/>
        <v>34</v>
      </c>
      <c r="G25" s="92"/>
      <c r="AE25" s="3"/>
      <c r="AF25" s="3"/>
    </row>
    <row r="26" spans="2:32" ht="12.75" customHeight="1">
      <c r="B26" s="85" t="s">
        <v>163</v>
      </c>
      <c r="C26" s="88">
        <v>-626</v>
      </c>
      <c r="D26" s="88">
        <v>-617</v>
      </c>
      <c r="E26" s="94">
        <f t="shared" si="0"/>
        <v>0.014586709886547755</v>
      </c>
      <c r="F26" s="92">
        <f t="shared" si="1"/>
        <v>-9</v>
      </c>
      <c r="G26" s="92"/>
      <c r="N26" s="3"/>
      <c r="O26" s="3"/>
      <c r="P26" s="3"/>
      <c r="Q26" s="3"/>
      <c r="R26" s="3"/>
      <c r="S26" s="3"/>
      <c r="AE26" s="3"/>
      <c r="AF26" s="3"/>
    </row>
    <row r="27" spans="2:32" ht="12.75" customHeight="1">
      <c r="B27" s="85" t="s">
        <v>164</v>
      </c>
      <c r="C27" s="88">
        <v>-137</v>
      </c>
      <c r="D27" s="89" t="s">
        <v>77</v>
      </c>
      <c r="E27" s="93" t="s">
        <v>77</v>
      </c>
      <c r="F27" s="93" t="s">
        <v>77</v>
      </c>
      <c r="G27" s="96"/>
      <c r="T27" s="3"/>
      <c r="U27" s="3"/>
      <c r="V27" s="3"/>
      <c r="W27" s="3"/>
      <c r="X27" s="3"/>
      <c r="Y27" s="3"/>
      <c r="Z27" s="3"/>
      <c r="AA27" s="3"/>
      <c r="AB27" s="3"/>
      <c r="AD27" s="3"/>
      <c r="AE27" s="3"/>
      <c r="AF27" s="3"/>
    </row>
    <row r="28" spans="2:7" ht="12.75" customHeight="1">
      <c r="B28" s="85" t="s">
        <v>165</v>
      </c>
      <c r="C28" s="88">
        <v>-301</v>
      </c>
      <c r="D28" s="88">
        <v>10</v>
      </c>
      <c r="E28" s="141" t="s">
        <v>234</v>
      </c>
      <c r="F28" s="92">
        <f t="shared" si="1"/>
        <v>-311</v>
      </c>
      <c r="G28" s="97"/>
    </row>
    <row r="29" spans="2:7" ht="13.5" customHeight="1">
      <c r="B29" s="135" t="s">
        <v>166</v>
      </c>
      <c r="C29" s="136">
        <v>-1191</v>
      </c>
      <c r="D29" s="136">
        <v>-768</v>
      </c>
      <c r="E29" s="137">
        <f t="shared" si="0"/>
        <v>0.55078125</v>
      </c>
      <c r="F29" s="138">
        <f t="shared" si="1"/>
        <v>-423</v>
      </c>
      <c r="G29" s="93"/>
    </row>
    <row r="30" spans="2:6" ht="12.75" customHeight="1">
      <c r="B30" s="71"/>
      <c r="C30" s="88"/>
      <c r="D30" s="88"/>
      <c r="E30" s="94">
        <f t="shared" si="0"/>
      </c>
      <c r="F30" s="92"/>
    </row>
    <row r="31" spans="2:6" ht="13.5" customHeight="1" thickBot="1">
      <c r="B31" s="131" t="s">
        <v>167</v>
      </c>
      <c r="C31" s="102"/>
      <c r="D31" s="102"/>
      <c r="E31" s="103">
        <f t="shared" si="0"/>
      </c>
      <c r="F31" s="104"/>
    </row>
    <row r="32" spans="2:6" ht="12.75" customHeight="1">
      <c r="B32" s="85" t="s">
        <v>168</v>
      </c>
      <c r="C32" s="88">
        <v>7</v>
      </c>
      <c r="D32" s="88">
        <v>198</v>
      </c>
      <c r="E32" s="94">
        <f t="shared" si="0"/>
        <v>-0.9646464646464646</v>
      </c>
      <c r="F32" s="92">
        <f t="shared" si="1"/>
        <v>-191</v>
      </c>
    </row>
    <row r="33" spans="2:6" ht="12.75" customHeight="1">
      <c r="B33" s="85" t="s">
        <v>169</v>
      </c>
      <c r="C33" s="88">
        <v>165</v>
      </c>
      <c r="D33" s="89">
        <v>89</v>
      </c>
      <c r="E33" s="94">
        <f t="shared" si="0"/>
        <v>0.853932584269663</v>
      </c>
      <c r="F33" s="92">
        <f t="shared" si="1"/>
        <v>76</v>
      </c>
    </row>
    <row r="34" spans="2:6" ht="12.75" customHeight="1">
      <c r="B34" s="85" t="s">
        <v>170</v>
      </c>
      <c r="C34" s="88">
        <v>-2440</v>
      </c>
      <c r="D34" s="88">
        <v>-252</v>
      </c>
      <c r="E34" s="143" t="s">
        <v>236</v>
      </c>
      <c r="F34" s="92">
        <f t="shared" si="1"/>
        <v>-2188</v>
      </c>
    </row>
    <row r="35" spans="2:6" ht="12.75" customHeight="1">
      <c r="B35" s="85" t="s">
        <v>171</v>
      </c>
      <c r="C35" s="89" t="s">
        <v>77</v>
      </c>
      <c r="D35" s="89" t="s">
        <v>77</v>
      </c>
      <c r="E35" s="93" t="s">
        <v>77</v>
      </c>
      <c r="F35" s="93" t="s">
        <v>77</v>
      </c>
    </row>
    <row r="36" spans="2:6" ht="12.75" customHeight="1">
      <c r="B36" s="85" t="s">
        <v>172</v>
      </c>
      <c r="C36" s="88">
        <v>-20</v>
      </c>
      <c r="D36" s="88">
        <v>-20</v>
      </c>
      <c r="E36" s="94">
        <f t="shared" si="0"/>
        <v>0</v>
      </c>
      <c r="F36" s="92">
        <f t="shared" si="1"/>
        <v>0</v>
      </c>
    </row>
    <row r="37" spans="2:6" ht="12.75" customHeight="1">
      <c r="B37" s="85" t="s">
        <v>173</v>
      </c>
      <c r="C37" s="88">
        <v>7</v>
      </c>
      <c r="D37" s="88">
        <v>1</v>
      </c>
      <c r="E37" s="143" t="s">
        <v>237</v>
      </c>
      <c r="F37" s="92">
        <f t="shared" si="1"/>
        <v>6</v>
      </c>
    </row>
    <row r="38" spans="2:6" ht="13.5" customHeight="1">
      <c r="B38" s="135" t="s">
        <v>174</v>
      </c>
      <c r="C38" s="136">
        <v>-2281</v>
      </c>
      <c r="D38" s="136">
        <v>16</v>
      </c>
      <c r="E38" s="142" t="s">
        <v>235</v>
      </c>
      <c r="F38" s="138">
        <f t="shared" si="1"/>
        <v>-2297</v>
      </c>
    </row>
    <row r="39" spans="2:6" ht="12.75" customHeight="1">
      <c r="B39" s="71"/>
      <c r="C39" s="88"/>
      <c r="D39" s="88"/>
      <c r="E39" s="94">
        <f t="shared" si="0"/>
      </c>
      <c r="F39" s="92"/>
    </row>
    <row r="40" spans="2:6" ht="13.5" customHeight="1" thickBot="1">
      <c r="B40" s="131" t="s">
        <v>175</v>
      </c>
      <c r="C40" s="132">
        <v>-507</v>
      </c>
      <c r="D40" s="132">
        <v>2067</v>
      </c>
      <c r="E40" s="133">
        <f t="shared" si="0"/>
        <v>-1.2452830188679245</v>
      </c>
      <c r="F40" s="134">
        <f t="shared" si="1"/>
        <v>-2574</v>
      </c>
    </row>
    <row r="41" spans="2:6" ht="12.75" customHeight="1">
      <c r="B41" s="85" t="s">
        <v>176</v>
      </c>
      <c r="C41" s="88">
        <v>5832</v>
      </c>
      <c r="D41" s="88">
        <v>6021</v>
      </c>
      <c r="E41" s="94">
        <f t="shared" si="0"/>
        <v>-0.03139013452914796</v>
      </c>
      <c r="F41" s="92">
        <f t="shared" si="1"/>
        <v>-189</v>
      </c>
    </row>
    <row r="42" spans="2:6" ht="12.75" customHeight="1">
      <c r="B42" s="85" t="s">
        <v>177</v>
      </c>
      <c r="C42" s="88">
        <v>-23</v>
      </c>
      <c r="D42" s="88">
        <v>-8</v>
      </c>
      <c r="E42" s="94">
        <f t="shared" si="0"/>
        <v>1.875</v>
      </c>
      <c r="F42" s="92">
        <f t="shared" si="1"/>
        <v>-15</v>
      </c>
    </row>
    <row r="43" spans="2:6" ht="13.5" customHeight="1">
      <c r="B43" s="135" t="s">
        <v>178</v>
      </c>
      <c r="C43" s="136">
        <v>5325</v>
      </c>
      <c r="D43" s="136">
        <v>8088</v>
      </c>
      <c r="E43" s="137">
        <f t="shared" si="0"/>
        <v>-0.3416172106824926</v>
      </c>
      <c r="F43" s="138">
        <f t="shared" si="1"/>
        <v>-2763</v>
      </c>
    </row>
    <row r="44" spans="3:4" ht="15.75" customHeight="1">
      <c r="C44" s="2"/>
      <c r="D44" s="2"/>
    </row>
    <row r="45" spans="3:4" ht="15.75" customHeight="1">
      <c r="C45" s="2"/>
      <c r="D45" s="2"/>
    </row>
    <row r="46" spans="3:4" ht="15.75" customHeight="1">
      <c r="C46" s="2"/>
      <c r="D46" s="2"/>
    </row>
    <row r="47" spans="3:4" ht="15.75" customHeight="1">
      <c r="C47" s="2"/>
      <c r="D47" s="2"/>
    </row>
    <row r="48" spans="3:4" ht="15.75" customHeight="1">
      <c r="C48" s="2"/>
      <c r="D48" s="2"/>
    </row>
    <row r="49" spans="3:4" ht="12.75" customHeight="1">
      <c r="C49" s="2"/>
      <c r="D49" s="2"/>
    </row>
    <row r="50" spans="5:6" ht="12.75" customHeight="1">
      <c r="E50" s="1"/>
      <c r="F50" s="1"/>
    </row>
    <row r="51" spans="3:4" ht="12.75" customHeight="1">
      <c r="C51" s="2"/>
      <c r="D51" s="2"/>
    </row>
    <row r="52" spans="3:4" ht="12.75" customHeight="1">
      <c r="C52" s="2"/>
      <c r="D52" s="2"/>
    </row>
    <row r="53" spans="3:4" ht="12.75" customHeight="1">
      <c r="C53" s="2"/>
      <c r="D53" s="2"/>
    </row>
    <row r="54" spans="3:4" ht="12.75" customHeight="1">
      <c r="C54" s="2"/>
      <c r="D54" s="2"/>
    </row>
    <row r="55" spans="2:32" s="2" customFormat="1" ht="14.25" customHeight="1">
      <c r="B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ustomHeight="1">
      <c r="B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3:4" ht="12.75">
      <c r="C71" s="2"/>
      <c r="D71" s="2"/>
    </row>
    <row r="72" spans="3:4" ht="12.75">
      <c r="C72" s="2"/>
      <c r="D72" s="2"/>
    </row>
    <row r="73" spans="3:4" ht="12.75">
      <c r="C73" s="2"/>
      <c r="D73" s="2"/>
    </row>
    <row r="74" spans="3:4" ht="12.75">
      <c r="C74" s="2"/>
      <c r="D74" s="2"/>
    </row>
    <row r="75" spans="3:4" ht="12.75">
      <c r="C75" s="2"/>
      <c r="D75" s="2"/>
    </row>
    <row r="76" spans="3:4" ht="12.75">
      <c r="C76" s="2"/>
      <c r="D76" s="2"/>
    </row>
    <row r="77" spans="3:4" ht="12.75">
      <c r="C77" s="2"/>
      <c r="D77" s="2"/>
    </row>
    <row r="78" spans="5:6" ht="12.75">
      <c r="E78" s="1"/>
      <c r="F78" s="1"/>
    </row>
    <row r="79" spans="3:4" ht="12.75">
      <c r="C79" s="2"/>
      <c r="D79" s="2"/>
    </row>
    <row r="80" spans="3:4" ht="12.75" customHeight="1">
      <c r="C80" s="2"/>
      <c r="D80" s="2"/>
    </row>
    <row r="81" spans="3:4" ht="12.75" customHeight="1">
      <c r="C81" s="2"/>
      <c r="D81" s="2"/>
    </row>
    <row r="82" spans="3:4" ht="12.75">
      <c r="C82" s="2"/>
      <c r="D82" s="2"/>
    </row>
    <row r="83" spans="3:4" ht="12.75">
      <c r="C83" s="2"/>
      <c r="D83" s="2"/>
    </row>
    <row r="84" spans="5:6" ht="12.75">
      <c r="E84" s="1"/>
      <c r="F84" s="1"/>
    </row>
    <row r="85" spans="3:4" ht="12.75">
      <c r="C85" s="2"/>
      <c r="D85" s="2"/>
    </row>
    <row r="86" spans="3:4" ht="12.75">
      <c r="C86" s="2"/>
      <c r="D86" s="2"/>
    </row>
    <row r="87" spans="5:6" ht="12.75">
      <c r="E87" s="1"/>
      <c r="F87" s="1"/>
    </row>
    <row r="88" spans="3:4" ht="12.75">
      <c r="C88" s="2"/>
      <c r="D88" s="2"/>
    </row>
    <row r="89" spans="3:4" ht="12.75">
      <c r="C89" s="2"/>
      <c r="D89" s="2"/>
    </row>
    <row r="90" spans="5:6" ht="12.75">
      <c r="E90" s="1"/>
      <c r="F90" s="1"/>
    </row>
    <row r="91" spans="3:4" ht="12.75">
      <c r="C91" s="2"/>
      <c r="D91" s="2"/>
    </row>
    <row r="92" spans="5:6" ht="12.75">
      <c r="E92" s="1"/>
      <c r="F92" s="1"/>
    </row>
    <row r="93" spans="3:4" ht="12.75">
      <c r="C93" s="2"/>
      <c r="D93" s="2"/>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row r="107" spans="5:6" ht="12.75">
      <c r="E107" s="1"/>
      <c r="F107"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35" man="1"/>
  </colBreaks>
</worksheet>
</file>

<file path=xl/worksheets/sheet5.xml><?xml version="1.0" encoding="utf-8"?>
<worksheet xmlns="http://schemas.openxmlformats.org/spreadsheetml/2006/main" xmlns:r="http://schemas.openxmlformats.org/officeDocument/2006/relationships">
  <dimension ref="B2:AF106"/>
  <sheetViews>
    <sheetView showGridLines="0" zoomScale="90" zoomScaleNormal="90" zoomScaleSheetLayoutView="8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9" t="s">
        <v>197</v>
      </c>
      <c r="C4" s="128" t="s">
        <v>150</v>
      </c>
      <c r="D4" s="128" t="s">
        <v>343</v>
      </c>
      <c r="E4" s="129" t="s">
        <v>154</v>
      </c>
      <c r="F4" s="129" t="s">
        <v>153</v>
      </c>
      <c r="G4" s="95"/>
      <c r="N4" s="3"/>
      <c r="O4" s="3"/>
      <c r="P4" s="3"/>
      <c r="Q4" s="3"/>
      <c r="R4" s="3"/>
      <c r="S4" s="3"/>
    </row>
    <row r="5" spans="2:19" ht="12" customHeight="1">
      <c r="B5" s="188"/>
      <c r="C5" s="189" t="s">
        <v>113</v>
      </c>
      <c r="D5" s="189" t="s">
        <v>113</v>
      </c>
      <c r="E5" s="190" t="s">
        <v>35</v>
      </c>
      <c r="F5" s="190" t="s">
        <v>113</v>
      </c>
      <c r="G5" s="91"/>
      <c r="N5" s="3"/>
      <c r="O5" s="3"/>
      <c r="P5" s="3"/>
      <c r="Q5" s="3"/>
      <c r="R5" s="3"/>
      <c r="S5" s="3"/>
    </row>
    <row r="6" spans="2:19" ht="12" customHeight="1" thickBot="1">
      <c r="B6" s="192"/>
      <c r="C6" s="193"/>
      <c r="D6" s="191"/>
      <c r="E6" s="194"/>
      <c r="F6" s="194"/>
      <c r="G6" s="91"/>
      <c r="N6" s="3"/>
      <c r="O6" s="3"/>
      <c r="P6" s="3"/>
      <c r="Q6" s="3"/>
      <c r="R6" s="3"/>
      <c r="S6" s="3"/>
    </row>
    <row r="7" spans="2:7" ht="13.5" customHeight="1">
      <c r="B7" s="135" t="s">
        <v>198</v>
      </c>
      <c r="C7" s="136">
        <v>9468</v>
      </c>
      <c r="D7" s="136">
        <v>9218</v>
      </c>
      <c r="E7" s="137">
        <f aca="true" t="shared" si="0" ref="E7:E17">_xlfn.IFERROR(C7/D7-1,"")</f>
        <v>0.027120850509871897</v>
      </c>
      <c r="F7" s="138">
        <f aca="true" t="shared" si="1" ref="F7:F17">C7-D7</f>
        <v>250</v>
      </c>
      <c r="G7" s="92"/>
    </row>
    <row r="8" spans="2:7" ht="12.75" customHeight="1">
      <c r="B8" s="85" t="s">
        <v>179</v>
      </c>
      <c r="C8" s="88">
        <v>8932</v>
      </c>
      <c r="D8" s="88">
        <v>8605</v>
      </c>
      <c r="E8" s="94">
        <f t="shared" si="0"/>
        <v>0.038001162115049336</v>
      </c>
      <c r="F8" s="92">
        <f t="shared" si="1"/>
        <v>327</v>
      </c>
      <c r="G8" s="92"/>
    </row>
    <row r="9" spans="2:32" ht="12.75" customHeight="1">
      <c r="B9" s="85" t="s">
        <v>180</v>
      </c>
      <c r="C9" s="88">
        <v>484</v>
      </c>
      <c r="D9" s="88">
        <v>441</v>
      </c>
      <c r="E9" s="94">
        <f t="shared" si="0"/>
        <v>0.0975056689342404</v>
      </c>
      <c r="F9" s="92">
        <f t="shared" si="1"/>
        <v>43</v>
      </c>
      <c r="G9" s="96"/>
      <c r="N9" s="3"/>
      <c r="O9" s="3"/>
      <c r="P9" s="3"/>
      <c r="Q9" s="3"/>
      <c r="R9" s="3"/>
      <c r="S9" s="3"/>
      <c r="AF9" s="3"/>
    </row>
    <row r="10" spans="2:32" ht="12.75" customHeight="1">
      <c r="B10" s="85" t="s">
        <v>90</v>
      </c>
      <c r="C10" s="88">
        <v>24</v>
      </c>
      <c r="D10" s="88">
        <v>152</v>
      </c>
      <c r="E10" s="94">
        <f t="shared" si="0"/>
        <v>-0.8421052631578947</v>
      </c>
      <c r="F10" s="92">
        <f t="shared" si="1"/>
        <v>-128</v>
      </c>
      <c r="G10" s="92"/>
      <c r="AF10" s="3"/>
    </row>
    <row r="11" spans="2:32" ht="12.75" customHeight="1">
      <c r="B11" s="85" t="s">
        <v>181</v>
      </c>
      <c r="C11" s="88">
        <v>8</v>
      </c>
      <c r="D11" s="88">
        <v>8</v>
      </c>
      <c r="E11" s="94">
        <f t="shared" si="0"/>
        <v>0</v>
      </c>
      <c r="F11" s="92">
        <f t="shared" si="1"/>
        <v>0</v>
      </c>
      <c r="G11" s="92"/>
      <c r="AF11" s="3"/>
    </row>
    <row r="12" spans="2:32" ht="12.75" customHeight="1" thickBot="1">
      <c r="B12" s="85" t="s">
        <v>182</v>
      </c>
      <c r="C12" s="88">
        <v>20</v>
      </c>
      <c r="D12" s="88">
        <v>12</v>
      </c>
      <c r="E12" s="94">
        <f t="shared" si="0"/>
        <v>0.6666666666666667</v>
      </c>
      <c r="F12" s="92">
        <f t="shared" si="1"/>
        <v>8</v>
      </c>
      <c r="G12" s="92"/>
      <c r="N12" s="3"/>
      <c r="O12" s="3"/>
      <c r="P12" s="3"/>
      <c r="Q12" s="3"/>
      <c r="R12" s="3"/>
      <c r="S12" s="3"/>
      <c r="AE12" s="3"/>
      <c r="AF12" s="3"/>
    </row>
    <row r="13" spans="2:32" ht="13.5" customHeight="1">
      <c r="B13" s="144" t="s">
        <v>183</v>
      </c>
      <c r="C13" s="145">
        <v>2184</v>
      </c>
      <c r="D13" s="145">
        <v>1762</v>
      </c>
      <c r="E13" s="146">
        <f t="shared" si="0"/>
        <v>0.23950056753688997</v>
      </c>
      <c r="F13" s="147">
        <f t="shared" si="1"/>
        <v>422</v>
      </c>
      <c r="G13" s="92"/>
      <c r="AE13" s="3"/>
      <c r="AF13" s="3"/>
    </row>
    <row r="14" spans="2:32" ht="12.75" customHeight="1">
      <c r="B14" s="85" t="s">
        <v>184</v>
      </c>
      <c r="C14" s="88">
        <v>581</v>
      </c>
      <c r="D14" s="88">
        <v>335</v>
      </c>
      <c r="E14" s="94">
        <f t="shared" si="0"/>
        <v>0.7343283582089553</v>
      </c>
      <c r="F14" s="92">
        <f t="shared" si="1"/>
        <v>246</v>
      </c>
      <c r="G14" s="92"/>
      <c r="AE14" s="3"/>
      <c r="AF14" s="3"/>
    </row>
    <row r="15" spans="2:32" ht="12.75" customHeight="1">
      <c r="B15" s="85" t="s">
        <v>185</v>
      </c>
      <c r="C15" s="88">
        <v>27</v>
      </c>
      <c r="D15" s="88">
        <v>31</v>
      </c>
      <c r="E15" s="94">
        <f t="shared" si="0"/>
        <v>-0.12903225806451613</v>
      </c>
      <c r="F15" s="92">
        <f t="shared" si="1"/>
        <v>-4</v>
      </c>
      <c r="G15" s="92"/>
      <c r="N15" s="3"/>
      <c r="O15" s="3"/>
      <c r="P15" s="3"/>
      <c r="Q15" s="3"/>
      <c r="R15" s="3"/>
      <c r="S15" s="3"/>
      <c r="AE15" s="3"/>
      <c r="AF15" s="3"/>
    </row>
    <row r="16" spans="2:32" ht="12.75" customHeight="1">
      <c r="B16" s="85" t="s">
        <v>186</v>
      </c>
      <c r="C16" s="88">
        <v>534</v>
      </c>
      <c r="D16" s="88">
        <v>485</v>
      </c>
      <c r="E16" s="94">
        <f t="shared" si="0"/>
        <v>0.10103092783505163</v>
      </c>
      <c r="F16" s="92">
        <f t="shared" si="1"/>
        <v>49</v>
      </c>
      <c r="G16" s="92"/>
      <c r="AE16" s="3"/>
      <c r="AF16" s="3"/>
    </row>
    <row r="17" spans="2:32" ht="12.75" customHeight="1">
      <c r="B17" s="85" t="s">
        <v>187</v>
      </c>
      <c r="C17" s="88">
        <v>494</v>
      </c>
      <c r="D17" s="88">
        <v>475</v>
      </c>
      <c r="E17" s="94">
        <f t="shared" si="0"/>
        <v>0.040000000000000036</v>
      </c>
      <c r="F17" s="92">
        <f t="shared" si="1"/>
        <v>19</v>
      </c>
      <c r="G17" s="96"/>
      <c r="N17" s="3"/>
      <c r="O17" s="3"/>
      <c r="P17" s="3"/>
      <c r="Q17" s="3"/>
      <c r="R17" s="3"/>
      <c r="S17" s="3"/>
      <c r="AE17" s="3"/>
      <c r="AF17" s="3"/>
    </row>
    <row r="18" spans="2:32" ht="12.75" customHeight="1">
      <c r="B18" s="85" t="s">
        <v>188</v>
      </c>
      <c r="C18" s="88"/>
      <c r="D18" s="88"/>
      <c r="E18" s="94"/>
      <c r="F18" s="92"/>
      <c r="G18" s="92"/>
      <c r="AE18" s="3"/>
      <c r="AF18" s="3"/>
    </row>
    <row r="19" spans="2:32" ht="12.75" customHeight="1">
      <c r="B19" s="85" t="s">
        <v>189</v>
      </c>
      <c r="C19" s="88">
        <v>46</v>
      </c>
      <c r="D19" s="88">
        <v>58</v>
      </c>
      <c r="E19" s="94">
        <f>_xlfn.IFERROR(C19/D19-1,"")</f>
        <v>-0.2068965517241379</v>
      </c>
      <c r="F19" s="92">
        <f>C19-D19</f>
        <v>-12</v>
      </c>
      <c r="G19" s="96"/>
      <c r="N19" s="3"/>
      <c r="O19" s="3"/>
      <c r="P19" s="3"/>
      <c r="Q19" s="3"/>
      <c r="R19" s="3"/>
      <c r="S19" s="3"/>
      <c r="AE19" s="3"/>
      <c r="AF19" s="3"/>
    </row>
    <row r="20" spans="2:32" ht="12.75" customHeight="1">
      <c r="B20" s="85" t="s">
        <v>190</v>
      </c>
      <c r="C20" s="88">
        <v>74</v>
      </c>
      <c r="D20" s="88">
        <v>37</v>
      </c>
      <c r="E20" s="94">
        <f aca="true" t="shared" si="2" ref="E20:E26">_xlfn.IFERROR(C20/D20-1,"")</f>
        <v>1</v>
      </c>
      <c r="F20" s="92">
        <f aca="true" t="shared" si="3" ref="F20:F26">C20-D20</f>
        <v>37</v>
      </c>
      <c r="G20" s="92"/>
      <c r="AE20" s="3"/>
      <c r="AF20" s="3"/>
    </row>
    <row r="21" spans="2:32" ht="12.75" customHeight="1">
      <c r="B21" s="85" t="s">
        <v>191</v>
      </c>
      <c r="C21" s="88">
        <v>14</v>
      </c>
      <c r="D21" s="88">
        <v>12</v>
      </c>
      <c r="E21" s="94">
        <f t="shared" si="2"/>
        <v>0.16666666666666674</v>
      </c>
      <c r="F21" s="92">
        <f t="shared" si="3"/>
        <v>2</v>
      </c>
      <c r="G21" s="92"/>
      <c r="N21" s="3"/>
      <c r="O21" s="3"/>
      <c r="P21" s="3"/>
      <c r="Q21" s="3"/>
      <c r="R21" s="3"/>
      <c r="S21" s="3"/>
      <c r="AE21" s="3"/>
      <c r="AF21" s="3"/>
    </row>
    <row r="22" spans="2:32" ht="12.75" customHeight="1">
      <c r="B22" s="85" t="s">
        <v>192</v>
      </c>
      <c r="C22" s="88">
        <v>253</v>
      </c>
      <c r="D22" s="88">
        <v>197</v>
      </c>
      <c r="E22" s="94">
        <f t="shared" si="2"/>
        <v>0.2842639593908629</v>
      </c>
      <c r="F22" s="92">
        <f t="shared" si="3"/>
        <v>56</v>
      </c>
      <c r="G22" s="92"/>
      <c r="N22" s="3"/>
      <c r="O22" s="3"/>
      <c r="P22" s="3"/>
      <c r="Q22" s="3"/>
      <c r="R22" s="3"/>
      <c r="S22" s="3"/>
      <c r="AE22" s="3"/>
      <c r="AF22" s="3"/>
    </row>
    <row r="23" spans="2:32" ht="12.75" customHeight="1">
      <c r="B23" s="85" t="s">
        <v>193</v>
      </c>
      <c r="C23" s="88">
        <v>22</v>
      </c>
      <c r="D23" s="88">
        <v>23</v>
      </c>
      <c r="E23" s="94">
        <f t="shared" si="2"/>
        <v>-0.04347826086956519</v>
      </c>
      <c r="F23" s="92">
        <f t="shared" si="3"/>
        <v>-1</v>
      </c>
      <c r="G23" s="92"/>
      <c r="AE23" s="3"/>
      <c r="AF23" s="3"/>
    </row>
    <row r="24" spans="2:32" ht="12.75" customHeight="1">
      <c r="B24" s="85" t="s">
        <v>194</v>
      </c>
      <c r="C24" s="88">
        <v>48</v>
      </c>
      <c r="D24" s="88">
        <v>48</v>
      </c>
      <c r="E24" s="94">
        <f t="shared" si="2"/>
        <v>0</v>
      </c>
      <c r="F24" s="92">
        <f t="shared" si="3"/>
        <v>0</v>
      </c>
      <c r="G24" s="96"/>
      <c r="T24" s="3"/>
      <c r="U24" s="3"/>
      <c r="V24" s="3"/>
      <c r="W24" s="3"/>
      <c r="X24" s="3"/>
      <c r="Y24" s="3"/>
      <c r="Z24" s="3"/>
      <c r="AA24" s="3"/>
      <c r="AB24" s="3"/>
      <c r="AD24" s="3"/>
      <c r="AE24" s="3"/>
      <c r="AF24" s="3"/>
    </row>
    <row r="25" spans="2:7" ht="12.75" customHeight="1" thickBot="1">
      <c r="B25" s="85" t="s">
        <v>195</v>
      </c>
      <c r="C25" s="88">
        <v>91</v>
      </c>
      <c r="D25" s="88">
        <v>61</v>
      </c>
      <c r="E25" s="94">
        <f t="shared" si="2"/>
        <v>0.4918032786885247</v>
      </c>
      <c r="F25" s="92">
        <f t="shared" si="3"/>
        <v>30</v>
      </c>
      <c r="G25" s="97"/>
    </row>
    <row r="26" spans="2:7" ht="13.5" customHeight="1">
      <c r="B26" s="144" t="s">
        <v>196</v>
      </c>
      <c r="C26" s="145">
        <v>11652</v>
      </c>
      <c r="D26" s="145">
        <v>10980</v>
      </c>
      <c r="E26" s="100">
        <f t="shared" si="2"/>
        <v>0.061202185792349706</v>
      </c>
      <c r="F26" s="101">
        <f t="shared" si="3"/>
        <v>672</v>
      </c>
      <c r="G26" s="92"/>
    </row>
    <row r="27" spans="5:6" ht="15.75" customHeight="1">
      <c r="E27" s="1"/>
      <c r="F27" s="1"/>
    </row>
    <row r="28" spans="5:6" ht="15.75" customHeight="1">
      <c r="E28" s="1"/>
      <c r="F28" s="1"/>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5.75" customHeight="1">
      <c r="E45" s="1"/>
      <c r="F45" s="1"/>
    </row>
    <row r="46" spans="5:6" ht="15.75" customHeight="1">
      <c r="E46" s="1"/>
      <c r="F46" s="1"/>
    </row>
    <row r="47" spans="5:6" ht="15.75" customHeight="1">
      <c r="E47" s="1"/>
      <c r="F47" s="1"/>
    </row>
    <row r="48" spans="5:6" ht="12.75" customHeight="1">
      <c r="E48" s="1"/>
      <c r="F48" s="1"/>
    </row>
    <row r="49" spans="5:6" ht="12.75" customHeight="1">
      <c r="E49" s="1"/>
      <c r="F49" s="1"/>
    </row>
    <row r="50" spans="5:6" ht="12.75" customHeight="1">
      <c r="E50" s="1"/>
      <c r="F50" s="1"/>
    </row>
    <row r="51" spans="5:6" ht="12.75" customHeight="1">
      <c r="E51" s="1"/>
      <c r="F51" s="1"/>
    </row>
    <row r="52" spans="5:6" ht="12.75" customHeight="1">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5" man="1"/>
  </colBreaks>
</worksheet>
</file>

<file path=xl/worksheets/sheet6.xml><?xml version="1.0" encoding="utf-8"?>
<worksheet xmlns="http://schemas.openxmlformats.org/spreadsheetml/2006/main" xmlns:r="http://schemas.openxmlformats.org/officeDocument/2006/relationships">
  <dimension ref="B2:AF103"/>
  <sheetViews>
    <sheetView showGridLines="0" zoomScale="90" zoomScaleNormal="90" zoomScaleSheetLayoutView="80" workbookViewId="0" topLeftCell="A1">
      <selection activeCell="A1" sqref="A1"/>
    </sheetView>
  </sheetViews>
  <sheetFormatPr defaultColWidth="9.140625" defaultRowHeight="12.75"/>
  <cols>
    <col min="1" max="1" width="1.28515625" style="1" customWidth="1"/>
    <col min="2" max="2" width="94.5742187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9" t="s">
        <v>199</v>
      </c>
      <c r="C4" s="128" t="s">
        <v>150</v>
      </c>
      <c r="D4" s="128" t="s">
        <v>343</v>
      </c>
      <c r="E4" s="129" t="s">
        <v>154</v>
      </c>
      <c r="F4" s="129" t="s">
        <v>153</v>
      </c>
      <c r="G4" s="95"/>
      <c r="N4" s="3"/>
      <c r="O4" s="3"/>
      <c r="P4" s="3"/>
      <c r="Q4" s="3"/>
      <c r="R4" s="3"/>
      <c r="S4" s="3"/>
    </row>
    <row r="5" spans="2:19" ht="12" customHeight="1">
      <c r="B5" s="188"/>
      <c r="C5" s="189" t="s">
        <v>113</v>
      </c>
      <c r="D5" s="189" t="s">
        <v>113</v>
      </c>
      <c r="E5" s="190" t="s">
        <v>35</v>
      </c>
      <c r="F5" s="190" t="s">
        <v>113</v>
      </c>
      <c r="G5" s="91"/>
      <c r="N5" s="3"/>
      <c r="O5" s="3"/>
      <c r="P5" s="3"/>
      <c r="Q5" s="3"/>
      <c r="R5" s="3"/>
      <c r="S5" s="3"/>
    </row>
    <row r="6" spans="2:19" ht="12" customHeight="1" thickBot="1">
      <c r="B6" s="192"/>
      <c r="C6" s="193"/>
      <c r="D6" s="191"/>
      <c r="E6" s="194"/>
      <c r="F6" s="194"/>
      <c r="G6" s="91"/>
      <c r="N6" s="3"/>
      <c r="O6" s="3"/>
      <c r="P6" s="3"/>
      <c r="Q6" s="3"/>
      <c r="R6" s="3"/>
      <c r="S6" s="3"/>
    </row>
    <row r="7" spans="2:7" ht="13.5" customHeight="1">
      <c r="B7" s="135" t="s">
        <v>96</v>
      </c>
      <c r="C7" s="136">
        <v>-6749</v>
      </c>
      <c r="D7" s="136">
        <v>-6993</v>
      </c>
      <c r="E7" s="137">
        <f>_xlfn.IFERROR(C7/D7-1,"")</f>
        <v>-0.03489203489203485</v>
      </c>
      <c r="F7" s="138">
        <f aca="true" t="shared" si="0" ref="F7:F24">C7-D7</f>
        <v>244</v>
      </c>
      <c r="G7" s="92"/>
    </row>
    <row r="8" spans="2:7" ht="12.75" customHeight="1">
      <c r="B8" s="85" t="s">
        <v>200</v>
      </c>
      <c r="C8" s="88">
        <v>-6794</v>
      </c>
      <c r="D8" s="88">
        <v>-6745</v>
      </c>
      <c r="E8" s="94">
        <f aca="true" t="shared" si="1" ref="E8:E24">_xlfn.IFERROR(C8/D8-1,"")</f>
        <v>0.007264640474425432</v>
      </c>
      <c r="F8" s="92">
        <f t="shared" si="0"/>
        <v>-49</v>
      </c>
      <c r="G8" s="92"/>
    </row>
    <row r="9" spans="2:32" ht="12.75" customHeight="1" thickBot="1">
      <c r="B9" s="85" t="s">
        <v>201</v>
      </c>
      <c r="C9" s="88">
        <v>45</v>
      </c>
      <c r="D9" s="88">
        <v>-248</v>
      </c>
      <c r="E9" s="94">
        <f t="shared" si="1"/>
        <v>-1.1814516129032258</v>
      </c>
      <c r="F9" s="92">
        <f t="shared" si="0"/>
        <v>293</v>
      </c>
      <c r="G9" s="96"/>
      <c r="N9" s="3"/>
      <c r="O9" s="3"/>
      <c r="P9" s="3"/>
      <c r="Q9" s="3"/>
      <c r="R9" s="3"/>
      <c r="S9" s="3"/>
      <c r="AF9" s="3"/>
    </row>
    <row r="10" spans="2:32" ht="13.5" customHeight="1">
      <c r="B10" s="144" t="s">
        <v>97</v>
      </c>
      <c r="C10" s="145">
        <v>-643</v>
      </c>
      <c r="D10" s="145">
        <v>-643</v>
      </c>
      <c r="E10" s="146">
        <f t="shared" si="1"/>
        <v>0</v>
      </c>
      <c r="F10" s="147">
        <f t="shared" si="0"/>
        <v>0</v>
      </c>
      <c r="G10" s="92"/>
      <c r="AF10" s="3"/>
    </row>
    <row r="11" spans="2:32" ht="12.75" customHeight="1">
      <c r="B11" s="85" t="s">
        <v>202</v>
      </c>
      <c r="C11" s="88">
        <v>-293</v>
      </c>
      <c r="D11" s="88">
        <v>-282</v>
      </c>
      <c r="E11" s="94">
        <f t="shared" si="1"/>
        <v>0.03900709219858145</v>
      </c>
      <c r="F11" s="92">
        <f>C11-D11</f>
        <v>-11</v>
      </c>
      <c r="G11" s="92"/>
      <c r="AF11" s="3"/>
    </row>
    <row r="12" spans="2:32" ht="12.75" customHeight="1">
      <c r="B12" s="85" t="s">
        <v>203</v>
      </c>
      <c r="C12" s="88">
        <v>-227</v>
      </c>
      <c r="D12" s="88">
        <v>-249</v>
      </c>
      <c r="E12" s="94">
        <f t="shared" si="1"/>
        <v>-0.08835341365461846</v>
      </c>
      <c r="F12" s="92">
        <f t="shared" si="0"/>
        <v>22</v>
      </c>
      <c r="G12" s="92"/>
      <c r="N12" s="3"/>
      <c r="O12" s="3"/>
      <c r="P12" s="3"/>
      <c r="Q12" s="3"/>
      <c r="R12" s="3"/>
      <c r="S12" s="3"/>
      <c r="AE12" s="3"/>
      <c r="AF12" s="3"/>
    </row>
    <row r="13" spans="2:32" ht="12.75" customHeight="1" thickBot="1">
      <c r="B13" s="85" t="s">
        <v>204</v>
      </c>
      <c r="C13" s="88">
        <v>-123</v>
      </c>
      <c r="D13" s="88">
        <v>-112</v>
      </c>
      <c r="E13" s="94">
        <f t="shared" si="1"/>
        <v>0.09821428571428581</v>
      </c>
      <c r="F13" s="92">
        <f t="shared" si="0"/>
        <v>-11</v>
      </c>
      <c r="G13" s="92"/>
      <c r="AE13" s="3"/>
      <c r="AF13" s="3"/>
    </row>
    <row r="14" spans="2:32" ht="13.5" customHeight="1">
      <c r="B14" s="144" t="s">
        <v>98</v>
      </c>
      <c r="C14" s="145">
        <v>-640</v>
      </c>
      <c r="D14" s="145">
        <v>-545</v>
      </c>
      <c r="E14" s="146">
        <f t="shared" si="1"/>
        <v>0.17431192660550465</v>
      </c>
      <c r="F14" s="147">
        <f t="shared" si="0"/>
        <v>-95</v>
      </c>
      <c r="G14" s="92"/>
      <c r="AE14" s="3"/>
      <c r="AF14" s="3"/>
    </row>
    <row r="15" spans="2:32" ht="12.75" customHeight="1">
      <c r="B15" s="85" t="s">
        <v>205</v>
      </c>
      <c r="C15" s="88">
        <v>-438</v>
      </c>
      <c r="D15" s="88">
        <v>-419</v>
      </c>
      <c r="E15" s="94">
        <f t="shared" si="1"/>
        <v>0.04534606205250591</v>
      </c>
      <c r="F15" s="92">
        <f t="shared" si="0"/>
        <v>-19</v>
      </c>
      <c r="G15" s="92"/>
      <c r="N15" s="3"/>
      <c r="O15" s="3"/>
      <c r="P15" s="3"/>
      <c r="Q15" s="3"/>
      <c r="R15" s="3"/>
      <c r="S15" s="3"/>
      <c r="AE15" s="3"/>
      <c r="AF15" s="3"/>
    </row>
    <row r="16" spans="2:32" ht="12.75" customHeight="1">
      <c r="B16" s="85" t="s">
        <v>206</v>
      </c>
      <c r="C16" s="88">
        <v>-97</v>
      </c>
      <c r="D16" s="88">
        <v>-92</v>
      </c>
      <c r="E16" s="94">
        <f t="shared" si="1"/>
        <v>0.05434782608695654</v>
      </c>
      <c r="F16" s="92">
        <f t="shared" si="0"/>
        <v>-5</v>
      </c>
      <c r="G16" s="92"/>
      <c r="AE16" s="3"/>
      <c r="AF16" s="3"/>
    </row>
    <row r="17" spans="2:32" ht="12.75" customHeight="1">
      <c r="B17" s="85" t="s">
        <v>207</v>
      </c>
      <c r="C17" s="88">
        <v>-22</v>
      </c>
      <c r="D17" s="88">
        <v>40</v>
      </c>
      <c r="E17" s="94">
        <f t="shared" si="1"/>
        <v>-1.55</v>
      </c>
      <c r="F17" s="92">
        <f t="shared" si="0"/>
        <v>-62</v>
      </c>
      <c r="G17" s="96"/>
      <c r="N17" s="3"/>
      <c r="O17" s="3"/>
      <c r="P17" s="3"/>
      <c r="Q17" s="3"/>
      <c r="R17" s="3"/>
      <c r="S17" s="3"/>
      <c r="AE17" s="3"/>
      <c r="AF17" s="3"/>
    </row>
    <row r="18" spans="2:32" ht="12.75" customHeight="1" thickBot="1">
      <c r="B18" s="85" t="s">
        <v>208</v>
      </c>
      <c r="C18" s="88">
        <v>-83</v>
      </c>
      <c r="D18" s="88">
        <v>-74</v>
      </c>
      <c r="E18" s="94">
        <f t="shared" si="1"/>
        <v>0.12162162162162171</v>
      </c>
      <c r="F18" s="92">
        <f t="shared" si="0"/>
        <v>-9</v>
      </c>
      <c r="G18" s="96"/>
      <c r="N18" s="3"/>
      <c r="O18" s="3"/>
      <c r="P18" s="3"/>
      <c r="Q18" s="3"/>
      <c r="R18" s="3"/>
      <c r="S18" s="3"/>
      <c r="AE18" s="3"/>
      <c r="AF18" s="3"/>
    </row>
    <row r="19" spans="2:32" ht="13.5" customHeight="1">
      <c r="B19" s="144" t="s">
        <v>100</v>
      </c>
      <c r="C19" s="145">
        <v>-361</v>
      </c>
      <c r="D19" s="145">
        <v>-236</v>
      </c>
      <c r="E19" s="146">
        <f t="shared" si="1"/>
        <v>0.5296610169491525</v>
      </c>
      <c r="F19" s="147">
        <f t="shared" si="0"/>
        <v>-125</v>
      </c>
      <c r="G19" s="92"/>
      <c r="AE19" s="3"/>
      <c r="AF19" s="3"/>
    </row>
    <row r="20" spans="2:32" ht="12.75" customHeight="1">
      <c r="B20" s="85" t="s">
        <v>209</v>
      </c>
      <c r="C20" s="88">
        <v>-24</v>
      </c>
      <c r="D20" s="88">
        <v>-29</v>
      </c>
      <c r="E20" s="94">
        <f t="shared" si="1"/>
        <v>-0.1724137931034483</v>
      </c>
      <c r="F20" s="92">
        <f t="shared" si="0"/>
        <v>5</v>
      </c>
      <c r="G20" s="92"/>
      <c r="N20" s="3"/>
      <c r="O20" s="3"/>
      <c r="P20" s="3"/>
      <c r="Q20" s="3"/>
      <c r="R20" s="3"/>
      <c r="S20" s="3"/>
      <c r="AE20" s="3"/>
      <c r="AF20" s="3"/>
    </row>
    <row r="21" spans="2:32" ht="12.75" customHeight="1">
      <c r="B21" s="85" t="s">
        <v>210</v>
      </c>
      <c r="C21" s="88">
        <v>-37</v>
      </c>
      <c r="D21" s="88">
        <v>-50</v>
      </c>
      <c r="E21" s="94">
        <f t="shared" si="1"/>
        <v>-0.26</v>
      </c>
      <c r="F21" s="92">
        <f t="shared" si="0"/>
        <v>13</v>
      </c>
      <c r="G21" s="92"/>
      <c r="N21" s="3"/>
      <c r="O21" s="3"/>
      <c r="P21" s="3"/>
      <c r="Q21" s="3"/>
      <c r="R21" s="3"/>
      <c r="S21" s="3"/>
      <c r="AE21" s="3"/>
      <c r="AF21" s="3"/>
    </row>
    <row r="22" spans="2:32" ht="12.75" customHeight="1">
      <c r="B22" s="85" t="s">
        <v>211</v>
      </c>
      <c r="C22" s="88">
        <v>-28</v>
      </c>
      <c r="D22" s="88">
        <v>-20</v>
      </c>
      <c r="E22" s="94">
        <f t="shared" si="1"/>
        <v>0.3999999999999999</v>
      </c>
      <c r="F22" s="92">
        <f t="shared" si="0"/>
        <v>-8</v>
      </c>
      <c r="G22" s="92"/>
      <c r="AE22" s="3"/>
      <c r="AF22" s="3"/>
    </row>
    <row r="23" spans="2:32" ht="12.75" customHeight="1" thickBot="1">
      <c r="B23" s="85" t="s">
        <v>212</v>
      </c>
      <c r="C23" s="88">
        <v>-272</v>
      </c>
      <c r="D23" s="88">
        <v>-137</v>
      </c>
      <c r="E23" s="94">
        <f t="shared" si="1"/>
        <v>0.9854014598540146</v>
      </c>
      <c r="F23" s="92">
        <f t="shared" si="0"/>
        <v>-135</v>
      </c>
      <c r="G23" s="96"/>
      <c r="T23" s="3"/>
      <c r="U23" s="3"/>
      <c r="V23" s="3"/>
      <c r="W23" s="3"/>
      <c r="X23" s="3"/>
      <c r="Y23" s="3"/>
      <c r="Z23" s="3"/>
      <c r="AA23" s="3"/>
      <c r="AB23" s="3"/>
      <c r="AD23" s="3"/>
      <c r="AE23" s="3"/>
      <c r="AF23" s="3"/>
    </row>
    <row r="24" spans="2:7" ht="13.5" customHeight="1">
      <c r="B24" s="148" t="s">
        <v>104</v>
      </c>
      <c r="C24" s="145">
        <v>2</v>
      </c>
      <c r="D24" s="145">
        <v>3</v>
      </c>
      <c r="E24" s="146">
        <f t="shared" si="1"/>
        <v>-0.33333333333333337</v>
      </c>
      <c r="F24" s="147">
        <f t="shared" si="0"/>
        <v>-1</v>
      </c>
      <c r="G24" s="97"/>
    </row>
    <row r="25" spans="2:6" ht="12.75" customHeight="1">
      <c r="B25" s="85" t="s">
        <v>213</v>
      </c>
      <c r="C25" s="88">
        <v>-17</v>
      </c>
      <c r="D25" s="88">
        <v>-46</v>
      </c>
      <c r="E25" s="94">
        <f>_xlfn.IFERROR(C25/D25-1,"")</f>
        <v>-0.6304347826086957</v>
      </c>
      <c r="F25" s="92">
        <f>C25-D25</f>
        <v>29</v>
      </c>
    </row>
    <row r="26" spans="2:6" ht="12.75" customHeight="1" thickBot="1">
      <c r="B26" s="85" t="s">
        <v>214</v>
      </c>
      <c r="C26" s="88">
        <v>19</v>
      </c>
      <c r="D26" s="88">
        <v>49</v>
      </c>
      <c r="E26" s="94">
        <f>_xlfn.IFERROR(C26/D26-1,"")</f>
        <v>-0.6122448979591837</v>
      </c>
      <c r="F26" s="92">
        <f>C26-D26</f>
        <v>-30</v>
      </c>
    </row>
    <row r="27" spans="2:6" ht="13.5" customHeight="1">
      <c r="B27" s="144" t="s">
        <v>215</v>
      </c>
      <c r="C27" s="145">
        <v>-8391</v>
      </c>
      <c r="D27" s="145">
        <v>-8414</v>
      </c>
      <c r="E27" s="146">
        <f>_xlfn.IFERROR(C27/D27-1,"")</f>
        <v>-0.0027335393391966223</v>
      </c>
      <c r="F27" s="147">
        <f>C27-D27</f>
        <v>23</v>
      </c>
    </row>
    <row r="28" spans="5:6" ht="15.75" customHeight="1">
      <c r="E28" s="1"/>
      <c r="F28" s="1"/>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2.75" customHeight="1">
      <c r="E45" s="1"/>
      <c r="F45" s="1"/>
    </row>
    <row r="46" spans="5:6" ht="12.75" customHeight="1">
      <c r="E46" s="1"/>
      <c r="F46" s="1"/>
    </row>
    <row r="47" spans="5:6" ht="12.75" customHeight="1">
      <c r="E47" s="1"/>
      <c r="F47" s="1"/>
    </row>
    <row r="48" spans="5:6" ht="12.75" customHeight="1">
      <c r="E48" s="1"/>
      <c r="F48" s="1"/>
    </row>
    <row r="49" spans="5:6" ht="12.75" customHeight="1">
      <c r="E49" s="1"/>
      <c r="F49" s="1"/>
    </row>
    <row r="50" spans="5:6" ht="12.75" customHeight="1">
      <c r="E50" s="1"/>
      <c r="F50" s="1"/>
    </row>
    <row r="51" spans="2:32" s="2" customFormat="1"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2" customFormat="1"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2" customFormat="1"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2" customFormat="1" ht="12.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ustomHeight="1">
      <c r="E76" s="1"/>
      <c r="F76" s="1"/>
    </row>
    <row r="77" spans="5:6" ht="12.75" customHeight="1">
      <c r="E77" s="1"/>
      <c r="F77" s="1"/>
    </row>
    <row r="78" spans="5:6" ht="12.75">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worksheet>
</file>

<file path=xl/worksheets/sheet7.xml><?xml version="1.0" encoding="utf-8"?>
<worksheet xmlns="http://schemas.openxmlformats.org/spreadsheetml/2006/main" xmlns:r="http://schemas.openxmlformats.org/officeDocument/2006/relationships">
  <dimension ref="B2:AF4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7" width="17.7109375" style="1" customWidth="1"/>
    <col min="18" max="22" width="17.7109375" style="1" hidden="1" customWidth="1"/>
    <col min="23" max="16384" width="9.140625" style="1" customWidth="1"/>
  </cols>
  <sheetData>
    <row r="2" spans="2:7" ht="15.75" customHeight="1">
      <c r="B2" s="80"/>
      <c r="C2" s="80"/>
      <c r="D2" s="80"/>
      <c r="E2" s="80"/>
      <c r="F2" s="81"/>
      <c r="G2" s="81"/>
    </row>
    <row r="3" ht="12.75">
      <c r="B3" s="2"/>
    </row>
    <row r="4" spans="2:13" ht="75.75" customHeight="1">
      <c r="B4" s="139" t="s">
        <v>216</v>
      </c>
      <c r="C4" s="128" t="s">
        <v>336</v>
      </c>
      <c r="D4" s="130" t="s">
        <v>82</v>
      </c>
      <c r="E4" s="130" t="s">
        <v>79</v>
      </c>
      <c r="F4" s="130" t="s">
        <v>247</v>
      </c>
      <c r="G4" s="128" t="s">
        <v>74</v>
      </c>
      <c r="H4" s="3"/>
      <c r="I4" s="3"/>
      <c r="J4" s="3"/>
      <c r="K4" s="3"/>
      <c r="L4" s="3"/>
      <c r="M4" s="3"/>
    </row>
    <row r="5" spans="2:13" ht="12" customHeight="1">
      <c r="B5" s="188"/>
      <c r="C5" s="189" t="s">
        <v>113</v>
      </c>
      <c r="D5" s="190" t="s">
        <v>113</v>
      </c>
      <c r="E5" s="190" t="s">
        <v>113</v>
      </c>
      <c r="F5" s="190" t="s">
        <v>113</v>
      </c>
      <c r="G5" s="189" t="s">
        <v>113</v>
      </c>
      <c r="H5" s="3"/>
      <c r="I5" s="3"/>
      <c r="J5" s="3"/>
      <c r="K5" s="3"/>
      <c r="L5" s="3"/>
      <c r="M5" s="3"/>
    </row>
    <row r="6" spans="2:13" ht="12" customHeight="1" thickBot="1">
      <c r="B6" s="192"/>
      <c r="C6" s="193"/>
      <c r="D6" s="195"/>
      <c r="E6" s="195"/>
      <c r="F6" s="195"/>
      <c r="G6" s="191"/>
      <c r="H6" s="3"/>
      <c r="I6" s="3"/>
      <c r="J6" s="3"/>
      <c r="K6" s="3"/>
      <c r="L6" s="3"/>
      <c r="M6" s="3"/>
    </row>
    <row r="7" spans="2:7" ht="13.5" customHeight="1">
      <c r="B7" s="135" t="s">
        <v>217</v>
      </c>
      <c r="C7" s="136">
        <v>-86</v>
      </c>
      <c r="D7" s="196">
        <v>31</v>
      </c>
      <c r="E7" s="196">
        <v>-158</v>
      </c>
      <c r="F7" s="196">
        <v>-89</v>
      </c>
      <c r="G7" s="136">
        <v>-261</v>
      </c>
    </row>
    <row r="8" spans="2:7" ht="12.75" customHeight="1">
      <c r="B8" s="85" t="s">
        <v>218</v>
      </c>
      <c r="C8" s="88">
        <v>44</v>
      </c>
      <c r="D8" s="92">
        <v>-733</v>
      </c>
      <c r="E8" s="92">
        <v>-595</v>
      </c>
      <c r="F8" s="92">
        <v>-455</v>
      </c>
      <c r="G8" s="88">
        <v>-250</v>
      </c>
    </row>
    <row r="9" spans="2:26" ht="12.75" customHeight="1">
      <c r="B9" s="85" t="s">
        <v>219</v>
      </c>
      <c r="C9" s="88">
        <v>45</v>
      </c>
      <c r="D9" s="92">
        <v>-696</v>
      </c>
      <c r="E9" s="92">
        <v>-584</v>
      </c>
      <c r="F9" s="92">
        <v>-450</v>
      </c>
      <c r="G9" s="88">
        <v>-248</v>
      </c>
      <c r="H9" s="3"/>
      <c r="I9" s="3"/>
      <c r="J9" s="3"/>
      <c r="K9" s="3"/>
      <c r="L9" s="3"/>
      <c r="M9" s="3"/>
      <c r="Z9" s="3"/>
    </row>
    <row r="10" spans="2:26" ht="12.75" customHeight="1">
      <c r="B10" s="85" t="s">
        <v>220</v>
      </c>
      <c r="C10" s="88">
        <v>-130</v>
      </c>
      <c r="D10" s="92">
        <v>764</v>
      </c>
      <c r="E10" s="92">
        <v>437</v>
      </c>
      <c r="F10" s="92">
        <v>366</v>
      </c>
      <c r="G10" s="88">
        <v>-11</v>
      </c>
      <c r="Z10" s="3"/>
    </row>
    <row r="11" spans="2:26" ht="12.75" customHeight="1">
      <c r="B11" s="85" t="s">
        <v>221</v>
      </c>
      <c r="C11" s="88">
        <v>-127</v>
      </c>
      <c r="D11" s="92">
        <v>782</v>
      </c>
      <c r="E11" s="92">
        <v>448</v>
      </c>
      <c r="F11" s="92">
        <v>389</v>
      </c>
      <c r="G11" s="88">
        <v>-1</v>
      </c>
      <c r="Z11" s="3"/>
    </row>
    <row r="12" spans="2:26" ht="13.5" customHeight="1" thickBot="1">
      <c r="B12" s="131" t="s">
        <v>222</v>
      </c>
      <c r="C12" s="102">
        <v>57</v>
      </c>
      <c r="D12" s="134">
        <v>-110</v>
      </c>
      <c r="E12" s="134">
        <v>-95</v>
      </c>
      <c r="F12" s="134">
        <v>-90</v>
      </c>
      <c r="G12" s="132">
        <v>-33</v>
      </c>
      <c r="H12" s="3"/>
      <c r="I12" s="3"/>
      <c r="J12" s="3"/>
      <c r="K12" s="3"/>
      <c r="L12" s="3"/>
      <c r="M12" s="3"/>
      <c r="Y12" s="3"/>
      <c r="Z12" s="3"/>
    </row>
    <row r="13" spans="2:26" ht="12.75" customHeight="1">
      <c r="B13" s="85" t="s">
        <v>223</v>
      </c>
      <c r="C13" s="88">
        <v>23</v>
      </c>
      <c r="D13" s="92">
        <v>19</v>
      </c>
      <c r="E13" s="92">
        <v>10</v>
      </c>
      <c r="F13" s="92">
        <v>-12</v>
      </c>
      <c r="G13" s="88">
        <v>-23</v>
      </c>
      <c r="Y13" s="3"/>
      <c r="Z13" s="3"/>
    </row>
    <row r="14" spans="2:26" ht="12.75" customHeight="1">
      <c r="B14" s="85" t="s">
        <v>224</v>
      </c>
      <c r="C14" s="88">
        <v>34</v>
      </c>
      <c r="D14" s="92">
        <v>-129</v>
      </c>
      <c r="E14" s="92">
        <v>-105</v>
      </c>
      <c r="F14" s="92">
        <v>-78</v>
      </c>
      <c r="G14" s="88">
        <v>-10</v>
      </c>
      <c r="Y14" s="3"/>
      <c r="Z14" s="3"/>
    </row>
    <row r="15" spans="2:26" ht="13.5" customHeight="1" thickBot="1">
      <c r="B15" s="131" t="s">
        <v>225</v>
      </c>
      <c r="C15" s="132">
        <v>-6</v>
      </c>
      <c r="D15" s="134">
        <v>59</v>
      </c>
      <c r="E15" s="134">
        <v>6</v>
      </c>
      <c r="F15" s="134">
        <v>79</v>
      </c>
      <c r="G15" s="132">
        <v>-3</v>
      </c>
      <c r="H15" s="3"/>
      <c r="I15" s="3"/>
      <c r="J15" s="3"/>
      <c r="K15" s="3"/>
      <c r="L15" s="3"/>
      <c r="M15" s="3"/>
      <c r="Y15" s="3"/>
      <c r="Z15" s="3"/>
    </row>
    <row r="16" spans="2:26" ht="12.75" customHeight="1">
      <c r="B16" s="85" t="s">
        <v>223</v>
      </c>
      <c r="C16" s="88">
        <v>138</v>
      </c>
      <c r="D16" s="92">
        <v>-23</v>
      </c>
      <c r="E16" s="92">
        <v>5</v>
      </c>
      <c r="F16" s="92">
        <v>33</v>
      </c>
      <c r="G16" s="88">
        <v>75</v>
      </c>
      <c r="Y16" s="3"/>
      <c r="Z16" s="3"/>
    </row>
    <row r="17" spans="2:26" ht="12.75" customHeight="1">
      <c r="B17" s="85" t="s">
        <v>224</v>
      </c>
      <c r="C17" s="149">
        <v>-144</v>
      </c>
      <c r="D17" s="92">
        <v>82</v>
      </c>
      <c r="E17" s="92">
        <v>1</v>
      </c>
      <c r="F17" s="92">
        <v>46</v>
      </c>
      <c r="G17" s="88">
        <v>-78</v>
      </c>
      <c r="H17" s="3"/>
      <c r="I17" s="3"/>
      <c r="J17" s="3"/>
      <c r="K17" s="3"/>
      <c r="L17" s="3"/>
      <c r="M17" s="3"/>
      <c r="Y17" s="3"/>
      <c r="Z17" s="3"/>
    </row>
    <row r="18" spans="2:26" ht="13.5" customHeight="1" thickBot="1">
      <c r="B18" s="131" t="s">
        <v>226</v>
      </c>
      <c r="C18" s="132">
        <v>-74</v>
      </c>
      <c r="D18" s="134">
        <v>119</v>
      </c>
      <c r="E18" s="134">
        <v>100</v>
      </c>
      <c r="F18" s="134">
        <v>106</v>
      </c>
      <c r="G18" s="132">
        <v>20</v>
      </c>
      <c r="H18" s="3"/>
      <c r="I18" s="3"/>
      <c r="J18" s="3"/>
      <c r="K18" s="3"/>
      <c r="L18" s="3"/>
      <c r="M18" s="3"/>
      <c r="Y18" s="3"/>
      <c r="Z18" s="3"/>
    </row>
    <row r="19" spans="2:26" ht="12.75" customHeight="1">
      <c r="B19" s="85" t="s">
        <v>227</v>
      </c>
      <c r="C19" s="88">
        <v>-12</v>
      </c>
      <c r="D19" s="92">
        <v>18</v>
      </c>
      <c r="E19" s="92">
        <v>15</v>
      </c>
      <c r="F19" s="92">
        <v>23</v>
      </c>
      <c r="G19" s="88">
        <v>20</v>
      </c>
      <c r="Y19" s="3"/>
      <c r="Z19" s="3"/>
    </row>
    <row r="20" spans="2:26" ht="12.75" customHeight="1">
      <c r="B20" s="85" t="s">
        <v>228</v>
      </c>
      <c r="C20" s="88">
        <v>-62</v>
      </c>
      <c r="D20" s="92">
        <v>101</v>
      </c>
      <c r="E20" s="92">
        <v>85</v>
      </c>
      <c r="F20" s="92">
        <v>83</v>
      </c>
      <c r="G20" s="88">
        <v>0</v>
      </c>
      <c r="H20" s="3"/>
      <c r="I20" s="3"/>
      <c r="J20" s="3"/>
      <c r="K20" s="3"/>
      <c r="L20" s="3"/>
      <c r="M20" s="3"/>
      <c r="Y20" s="3"/>
      <c r="Z20" s="3"/>
    </row>
    <row r="21" spans="2:26" ht="13.5" customHeight="1" thickBot="1">
      <c r="B21" s="131" t="s">
        <v>229</v>
      </c>
      <c r="C21" s="102">
        <v>-109</v>
      </c>
      <c r="D21" s="134">
        <v>99</v>
      </c>
      <c r="E21" s="134">
        <v>-147</v>
      </c>
      <c r="F21" s="134">
        <v>6</v>
      </c>
      <c r="G21" s="132">
        <v>-277</v>
      </c>
      <c r="Y21" s="3"/>
      <c r="Z21" s="3"/>
    </row>
    <row r="22" spans="2:26" ht="12.75" customHeight="1">
      <c r="B22" s="63"/>
      <c r="C22" s="106"/>
      <c r="D22" s="107"/>
      <c r="E22" s="107"/>
      <c r="F22" s="107"/>
      <c r="G22" s="106"/>
      <c r="N22" s="3"/>
      <c r="O22" s="3"/>
      <c r="P22" s="3"/>
      <c r="Q22" s="3"/>
      <c r="R22" s="3"/>
      <c r="S22" s="3"/>
      <c r="T22" s="3"/>
      <c r="U22" s="3"/>
      <c r="V22" s="3"/>
      <c r="X22" s="3"/>
      <c r="Y22" s="3"/>
      <c r="Z22" s="3"/>
    </row>
    <row r="23" spans="2:7" ht="12.75" customHeight="1">
      <c r="B23" s="63"/>
      <c r="C23" s="108"/>
      <c r="D23" s="97"/>
      <c r="E23" s="97"/>
      <c r="F23" s="97"/>
      <c r="G23" s="108"/>
    </row>
    <row r="24" spans="2:7" ht="24.75" customHeight="1">
      <c r="B24" s="139"/>
      <c r="C24" s="128" t="s">
        <v>336</v>
      </c>
      <c r="D24" s="130" t="s">
        <v>80</v>
      </c>
      <c r="E24" s="130" t="s">
        <v>78</v>
      </c>
      <c r="F24" s="130" t="s">
        <v>75</v>
      </c>
      <c r="G24" s="128" t="s">
        <v>74</v>
      </c>
    </row>
    <row r="25" spans="2:7" ht="12" customHeight="1">
      <c r="B25" s="188"/>
      <c r="C25" s="189" t="s">
        <v>113</v>
      </c>
      <c r="D25" s="190" t="s">
        <v>113</v>
      </c>
      <c r="E25" s="190" t="s">
        <v>113</v>
      </c>
      <c r="F25" s="190" t="s">
        <v>113</v>
      </c>
      <c r="G25" s="189" t="s">
        <v>113</v>
      </c>
    </row>
    <row r="26" spans="2:7" ht="12.75" customHeight="1" thickBot="1">
      <c r="B26" s="192"/>
      <c r="C26" s="193"/>
      <c r="D26" s="195"/>
      <c r="E26" s="195"/>
      <c r="F26" s="195"/>
      <c r="G26" s="191"/>
    </row>
    <row r="27" spans="2:7" ht="13.5" customHeight="1">
      <c r="B27" s="135" t="s">
        <v>217</v>
      </c>
      <c r="C27" s="88">
        <v>-86</v>
      </c>
      <c r="D27" s="196">
        <v>189</v>
      </c>
      <c r="E27" s="196">
        <v>-69</v>
      </c>
      <c r="F27" s="196">
        <v>172</v>
      </c>
      <c r="G27" s="136">
        <v>-261</v>
      </c>
    </row>
    <row r="28" spans="2:7" ht="12.75" customHeight="1">
      <c r="B28" s="85" t="s">
        <v>218</v>
      </c>
      <c r="C28" s="88">
        <v>44</v>
      </c>
      <c r="D28" s="92">
        <v>-138</v>
      </c>
      <c r="E28" s="92">
        <v>-140</v>
      </c>
      <c r="F28" s="92">
        <v>-205</v>
      </c>
      <c r="G28" s="88">
        <v>-250</v>
      </c>
    </row>
    <row r="29" spans="2:7" ht="12.75" customHeight="1">
      <c r="B29" s="85" t="s">
        <v>219</v>
      </c>
      <c r="C29" s="88">
        <v>45</v>
      </c>
      <c r="D29" s="92">
        <v>-112</v>
      </c>
      <c r="E29" s="92">
        <v>-134</v>
      </c>
      <c r="F29" s="92">
        <v>-202</v>
      </c>
      <c r="G29" s="88">
        <v>-248</v>
      </c>
    </row>
    <row r="30" spans="2:32" s="2" customFormat="1" ht="12.75" customHeight="1">
      <c r="B30" s="85" t="s">
        <v>220</v>
      </c>
      <c r="C30" s="88">
        <v>-130</v>
      </c>
      <c r="D30" s="92">
        <v>327</v>
      </c>
      <c r="E30" s="92">
        <v>71</v>
      </c>
      <c r="F30" s="92">
        <v>377</v>
      </c>
      <c r="G30" s="88">
        <v>-11</v>
      </c>
      <c r="H30" s="1"/>
      <c r="I30" s="1"/>
      <c r="J30" s="1"/>
      <c r="K30" s="1"/>
      <c r="L30" s="1"/>
      <c r="M30" s="1"/>
      <c r="N30" s="1"/>
      <c r="O30" s="1"/>
      <c r="P30" s="1"/>
      <c r="Q30" s="1"/>
      <c r="R30" s="1"/>
      <c r="S30" s="1"/>
      <c r="T30" s="1"/>
      <c r="U30" s="1"/>
      <c r="V30" s="1"/>
      <c r="W30" s="1"/>
      <c r="X30" s="1"/>
      <c r="Y30" s="1"/>
      <c r="Z30" s="1"/>
      <c r="AA30" s="1"/>
      <c r="AB30" s="1"/>
      <c r="AC30" s="1"/>
      <c r="AD30" s="1"/>
      <c r="AE30" s="1"/>
      <c r="AF30" s="1"/>
    </row>
    <row r="31" spans="2:32" s="2" customFormat="1" ht="12.75" customHeight="1">
      <c r="B31" s="85" t="s">
        <v>221</v>
      </c>
      <c r="C31" s="88">
        <v>-127</v>
      </c>
      <c r="D31" s="92">
        <v>334</v>
      </c>
      <c r="E31" s="92">
        <v>59</v>
      </c>
      <c r="F31" s="92">
        <v>390</v>
      </c>
      <c r="G31" s="88">
        <v>-1</v>
      </c>
      <c r="H31" s="1"/>
      <c r="I31" s="1"/>
      <c r="J31" s="1"/>
      <c r="K31" s="1"/>
      <c r="L31" s="1"/>
      <c r="M31" s="1"/>
      <c r="N31" s="1"/>
      <c r="O31" s="1"/>
      <c r="P31" s="1"/>
      <c r="Q31" s="1"/>
      <c r="R31" s="1"/>
      <c r="S31" s="1"/>
      <c r="T31" s="1"/>
      <c r="U31" s="1"/>
      <c r="V31" s="1"/>
      <c r="W31" s="1"/>
      <c r="X31" s="1"/>
      <c r="Y31" s="1"/>
      <c r="Z31" s="1"/>
      <c r="AA31" s="1"/>
      <c r="AB31" s="1"/>
      <c r="AC31" s="1"/>
      <c r="AD31" s="1"/>
      <c r="AE31" s="1"/>
      <c r="AF31" s="1"/>
    </row>
    <row r="32" spans="2:32" s="2" customFormat="1" ht="13.5" customHeight="1" thickBot="1">
      <c r="B32" s="131" t="s">
        <v>222</v>
      </c>
      <c r="C32" s="102">
        <v>57</v>
      </c>
      <c r="D32" s="134">
        <v>-15</v>
      </c>
      <c r="E32" s="134">
        <v>-5</v>
      </c>
      <c r="F32" s="134">
        <v>-57</v>
      </c>
      <c r="G32" s="132">
        <v>-33</v>
      </c>
      <c r="H32" s="1"/>
      <c r="I32" s="1"/>
      <c r="J32" s="1"/>
      <c r="K32" s="1"/>
      <c r="L32" s="1"/>
      <c r="M32" s="1"/>
      <c r="N32" s="1"/>
      <c r="O32" s="1"/>
      <c r="P32" s="1"/>
      <c r="Q32" s="1"/>
      <c r="R32" s="1"/>
      <c r="S32" s="1"/>
      <c r="T32" s="1"/>
      <c r="U32" s="1"/>
      <c r="V32" s="1"/>
      <c r="W32" s="1"/>
      <c r="X32" s="1"/>
      <c r="Y32" s="1"/>
      <c r="Z32" s="1"/>
      <c r="AA32" s="1"/>
      <c r="AB32" s="1"/>
      <c r="AC32" s="1"/>
      <c r="AD32" s="1"/>
      <c r="AE32" s="1"/>
      <c r="AF32" s="1"/>
    </row>
    <row r="33" spans="2:32" s="2" customFormat="1" ht="12.75" customHeight="1">
      <c r="B33" s="85" t="s">
        <v>223</v>
      </c>
      <c r="C33" s="88">
        <v>23</v>
      </c>
      <c r="D33" s="92">
        <v>9</v>
      </c>
      <c r="E33" s="92">
        <v>22</v>
      </c>
      <c r="F33" s="92">
        <v>11</v>
      </c>
      <c r="G33" s="88">
        <v>-23</v>
      </c>
      <c r="H33" s="1"/>
      <c r="I33" s="1"/>
      <c r="J33" s="1"/>
      <c r="K33" s="1"/>
      <c r="L33" s="1"/>
      <c r="M33" s="1"/>
      <c r="N33" s="1"/>
      <c r="O33" s="1"/>
      <c r="P33" s="1"/>
      <c r="Q33" s="1"/>
      <c r="R33" s="1"/>
      <c r="S33" s="1"/>
      <c r="T33" s="1"/>
      <c r="U33" s="1"/>
      <c r="V33" s="1"/>
      <c r="W33" s="1"/>
      <c r="X33" s="1"/>
      <c r="Y33" s="1"/>
      <c r="Z33" s="1"/>
      <c r="AA33" s="1"/>
      <c r="AB33" s="1"/>
      <c r="AC33" s="1"/>
      <c r="AD33" s="1"/>
      <c r="AE33" s="1"/>
      <c r="AF33" s="1"/>
    </row>
    <row r="34" spans="2:32" s="2" customFormat="1" ht="12.75" customHeight="1">
      <c r="B34" s="85" t="s">
        <v>224</v>
      </c>
      <c r="C34" s="88">
        <v>34</v>
      </c>
      <c r="D34" s="92">
        <v>-24</v>
      </c>
      <c r="E34" s="92">
        <v>-27</v>
      </c>
      <c r="F34" s="92">
        <v>-68</v>
      </c>
      <c r="G34" s="88">
        <v>-10</v>
      </c>
      <c r="H34" s="1"/>
      <c r="I34" s="1"/>
      <c r="J34" s="1"/>
      <c r="K34" s="1"/>
      <c r="L34" s="1"/>
      <c r="M34" s="1"/>
      <c r="N34" s="1"/>
      <c r="O34" s="1"/>
      <c r="P34" s="1"/>
      <c r="Q34" s="1"/>
      <c r="R34" s="1"/>
      <c r="S34" s="1"/>
      <c r="T34" s="1"/>
      <c r="U34" s="1"/>
      <c r="V34" s="1"/>
      <c r="W34" s="1"/>
      <c r="X34" s="1"/>
      <c r="Y34" s="1"/>
      <c r="Z34" s="1"/>
      <c r="AA34" s="1"/>
      <c r="AB34" s="1"/>
      <c r="AC34" s="1"/>
      <c r="AD34" s="1"/>
      <c r="AE34" s="1"/>
      <c r="AF34" s="1"/>
    </row>
    <row r="35" spans="2:32" s="2" customFormat="1" ht="13.5" customHeight="1" thickBot="1">
      <c r="B35" s="131" t="s">
        <v>225</v>
      </c>
      <c r="C35" s="132">
        <v>-6</v>
      </c>
      <c r="D35" s="134">
        <v>53</v>
      </c>
      <c r="E35" s="134">
        <v>-73</v>
      </c>
      <c r="F35" s="134">
        <v>82</v>
      </c>
      <c r="G35" s="132">
        <v>-3</v>
      </c>
      <c r="H35" s="1"/>
      <c r="I35" s="1"/>
      <c r="J35" s="1"/>
      <c r="K35" s="1"/>
      <c r="L35" s="1"/>
      <c r="M35" s="1"/>
      <c r="N35" s="1"/>
      <c r="O35" s="1"/>
      <c r="P35" s="1"/>
      <c r="Q35" s="1"/>
      <c r="R35" s="1"/>
      <c r="S35" s="1"/>
      <c r="T35" s="1"/>
      <c r="U35" s="1"/>
      <c r="V35" s="1"/>
      <c r="W35" s="1"/>
      <c r="X35" s="1"/>
      <c r="Y35" s="1"/>
      <c r="Z35" s="1"/>
      <c r="AA35" s="1"/>
      <c r="AB35" s="1"/>
      <c r="AC35" s="1"/>
      <c r="AD35" s="1"/>
      <c r="AE35" s="1"/>
      <c r="AF35" s="1"/>
    </row>
    <row r="36" spans="2:32" s="2" customFormat="1" ht="12.75" customHeight="1">
      <c r="B36" s="85" t="s">
        <v>223</v>
      </c>
      <c r="C36" s="88">
        <v>138</v>
      </c>
      <c r="D36" s="92">
        <v>-28</v>
      </c>
      <c r="E36" s="92">
        <v>-28</v>
      </c>
      <c r="F36" s="92">
        <v>-42</v>
      </c>
      <c r="G36" s="88">
        <v>75</v>
      </c>
      <c r="H36" s="1"/>
      <c r="I36" s="1"/>
      <c r="J36" s="1"/>
      <c r="K36" s="1"/>
      <c r="L36" s="1"/>
      <c r="M36" s="1"/>
      <c r="N36" s="1"/>
      <c r="O36" s="1"/>
      <c r="P36" s="1"/>
      <c r="Q36" s="1"/>
      <c r="R36" s="1"/>
      <c r="S36" s="1"/>
      <c r="T36" s="1"/>
      <c r="U36" s="1"/>
      <c r="V36" s="1"/>
      <c r="W36" s="1"/>
      <c r="X36" s="1"/>
      <c r="Y36" s="1"/>
      <c r="Z36" s="1"/>
      <c r="AA36" s="1"/>
      <c r="AB36" s="1"/>
      <c r="AC36" s="1"/>
      <c r="AD36" s="1"/>
      <c r="AE36" s="1"/>
      <c r="AF36" s="1"/>
    </row>
    <row r="37" spans="2:32" s="2" customFormat="1" ht="12.75" customHeight="1">
      <c r="B37" s="85" t="s">
        <v>224</v>
      </c>
      <c r="C37" s="149">
        <v>-144</v>
      </c>
      <c r="D37" s="92">
        <v>81</v>
      </c>
      <c r="E37" s="92">
        <v>-45</v>
      </c>
      <c r="F37" s="92">
        <v>124</v>
      </c>
      <c r="G37" s="88">
        <v>-78</v>
      </c>
      <c r="H37" s="1"/>
      <c r="I37" s="1"/>
      <c r="J37" s="1"/>
      <c r="K37" s="1"/>
      <c r="L37" s="1"/>
      <c r="M37" s="1"/>
      <c r="N37" s="1"/>
      <c r="O37" s="1"/>
      <c r="P37" s="1"/>
      <c r="Q37" s="1"/>
      <c r="R37" s="1"/>
      <c r="S37" s="1"/>
      <c r="T37" s="1"/>
      <c r="U37" s="1"/>
      <c r="V37" s="1"/>
      <c r="W37" s="1"/>
      <c r="X37" s="1"/>
      <c r="Y37" s="1"/>
      <c r="Z37" s="1"/>
      <c r="AA37" s="1"/>
      <c r="AB37" s="1"/>
      <c r="AC37" s="1"/>
      <c r="AD37" s="1"/>
      <c r="AE37" s="1"/>
      <c r="AF37" s="1"/>
    </row>
    <row r="38" spans="2:32" s="2" customFormat="1" ht="13.5" customHeight="1" thickBot="1">
      <c r="B38" s="131" t="s">
        <v>226</v>
      </c>
      <c r="C38" s="132">
        <v>-74</v>
      </c>
      <c r="D38" s="134">
        <v>19</v>
      </c>
      <c r="E38" s="134">
        <v>-6</v>
      </c>
      <c r="F38" s="134">
        <v>86</v>
      </c>
      <c r="G38" s="132">
        <v>20</v>
      </c>
      <c r="H38" s="1"/>
      <c r="I38" s="1"/>
      <c r="J38" s="1"/>
      <c r="K38" s="1"/>
      <c r="L38" s="1"/>
      <c r="M38" s="1"/>
      <c r="N38" s="1"/>
      <c r="O38" s="1"/>
      <c r="P38" s="1"/>
      <c r="Q38" s="1"/>
      <c r="R38" s="1"/>
      <c r="S38" s="1"/>
      <c r="T38" s="1"/>
      <c r="U38" s="1"/>
      <c r="V38" s="1"/>
      <c r="W38" s="1"/>
      <c r="X38" s="1"/>
      <c r="Y38" s="1"/>
      <c r="Z38" s="1"/>
      <c r="AA38" s="1"/>
      <c r="AB38" s="1"/>
      <c r="AC38" s="1"/>
      <c r="AD38" s="1"/>
      <c r="AE38" s="1"/>
      <c r="AF38" s="1"/>
    </row>
    <row r="39" spans="2:32" s="2" customFormat="1" ht="12.75" customHeight="1">
      <c r="B39" s="85" t="s">
        <v>227</v>
      </c>
      <c r="C39" s="88">
        <v>-12</v>
      </c>
      <c r="D39" s="92">
        <v>3</v>
      </c>
      <c r="E39" s="92">
        <v>-8</v>
      </c>
      <c r="F39" s="92">
        <v>3</v>
      </c>
      <c r="G39" s="88">
        <v>20</v>
      </c>
      <c r="H39" s="1"/>
      <c r="I39" s="1"/>
      <c r="J39" s="1"/>
      <c r="K39" s="1"/>
      <c r="L39" s="1"/>
      <c r="M39" s="1"/>
      <c r="N39" s="1"/>
      <c r="O39" s="1"/>
      <c r="P39" s="1"/>
      <c r="Q39" s="1"/>
      <c r="R39" s="1"/>
      <c r="S39" s="1"/>
      <c r="T39" s="1"/>
      <c r="U39" s="1"/>
      <c r="V39" s="1"/>
      <c r="W39" s="1"/>
      <c r="X39" s="1"/>
      <c r="Y39" s="1"/>
      <c r="Z39" s="1"/>
      <c r="AA39" s="1"/>
      <c r="AB39" s="1"/>
      <c r="AC39" s="1"/>
      <c r="AD39" s="1"/>
      <c r="AE39" s="1"/>
      <c r="AF39" s="1"/>
    </row>
    <row r="40" spans="2:32" s="2" customFormat="1" ht="12.75" customHeight="1">
      <c r="B40" s="85" t="s">
        <v>228</v>
      </c>
      <c r="C40" s="88">
        <v>-62</v>
      </c>
      <c r="D40" s="92">
        <v>16</v>
      </c>
      <c r="E40" s="92">
        <v>2</v>
      </c>
      <c r="F40" s="92">
        <v>83</v>
      </c>
      <c r="G40" s="88">
        <v>0</v>
      </c>
      <c r="H40" s="1"/>
      <c r="I40" s="1"/>
      <c r="J40" s="1"/>
      <c r="K40" s="1"/>
      <c r="L40" s="1"/>
      <c r="M40" s="1"/>
      <c r="N40" s="1"/>
      <c r="O40" s="1"/>
      <c r="P40" s="1"/>
      <c r="Q40" s="1"/>
      <c r="R40" s="1"/>
      <c r="S40" s="1"/>
      <c r="T40" s="1"/>
      <c r="U40" s="1"/>
      <c r="V40" s="1"/>
      <c r="W40" s="1"/>
      <c r="X40" s="1"/>
      <c r="Y40" s="1"/>
      <c r="Z40" s="1"/>
      <c r="AA40" s="1"/>
      <c r="AB40" s="1"/>
      <c r="AC40" s="1"/>
      <c r="AD40" s="1"/>
      <c r="AE40" s="1"/>
      <c r="AF40" s="1"/>
    </row>
    <row r="41" spans="2:32" s="2" customFormat="1" ht="13.5" customHeight="1" thickBot="1">
      <c r="B41" s="131" t="s">
        <v>229</v>
      </c>
      <c r="C41" s="102">
        <v>-109</v>
      </c>
      <c r="D41" s="134">
        <v>246</v>
      </c>
      <c r="E41" s="134">
        <v>-153</v>
      </c>
      <c r="F41" s="134">
        <v>283</v>
      </c>
      <c r="G41" s="132">
        <v>-277</v>
      </c>
      <c r="H41" s="1"/>
      <c r="I41" s="1"/>
      <c r="J41" s="1"/>
      <c r="K41" s="1"/>
      <c r="L41" s="1"/>
      <c r="M41" s="1"/>
      <c r="N41" s="1"/>
      <c r="O41" s="1"/>
      <c r="P41" s="1"/>
      <c r="Q41" s="1"/>
      <c r="R41" s="1"/>
      <c r="S41" s="1"/>
      <c r="T41" s="1"/>
      <c r="U41" s="1"/>
      <c r="V41" s="1"/>
      <c r="W41" s="1"/>
      <c r="X41" s="1"/>
      <c r="Y41" s="1"/>
      <c r="Z41" s="1"/>
      <c r="AA41" s="1"/>
      <c r="AB41" s="1"/>
      <c r="AC41" s="1"/>
      <c r="AD41" s="1"/>
      <c r="AE41" s="1"/>
      <c r="AF41" s="1"/>
    </row>
    <row r="45" ht="21">
      <c r="B45" s="126"/>
    </row>
    <row r="51" ht="12.75" customHeight="1"/>
    <row r="5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dimension ref="B2:AI57"/>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00390625" style="1" customWidth="1"/>
    <col min="3" max="4" width="20.7109375" style="1" customWidth="1"/>
    <col min="5" max="6" width="20.7109375" style="2" customWidth="1"/>
    <col min="7" max="17" width="20.7109375" style="1" customWidth="1"/>
    <col min="18" max="26" width="17.7109375" style="1" customWidth="1"/>
    <col min="27" max="31" width="17.7109375" style="1" hidden="1" customWidth="1"/>
    <col min="32" max="16384" width="9.140625" style="1" customWidth="1"/>
  </cols>
  <sheetData>
    <row r="2" spans="2:17" ht="15.75" customHeight="1">
      <c r="B2" s="80"/>
      <c r="C2" s="80"/>
      <c r="D2" s="80"/>
      <c r="E2" s="80"/>
      <c r="F2" s="80"/>
      <c r="G2" s="80"/>
      <c r="H2" s="81"/>
      <c r="I2" s="125"/>
      <c r="J2" s="8"/>
      <c r="K2" s="80"/>
      <c r="L2" s="80"/>
      <c r="M2" s="80"/>
      <c r="N2" s="80"/>
      <c r="O2" s="80"/>
      <c r="P2" s="81"/>
      <c r="Q2" s="81"/>
    </row>
    <row r="3" spans="2:4" ht="12.75">
      <c r="B3" s="2"/>
      <c r="C3" s="2"/>
      <c r="D3" s="90"/>
    </row>
    <row r="4" spans="2:22" ht="75.75" customHeight="1">
      <c r="B4" s="127" t="s">
        <v>338</v>
      </c>
      <c r="C4" s="129" t="s">
        <v>311</v>
      </c>
      <c r="D4" s="129" t="s">
        <v>313</v>
      </c>
      <c r="E4" s="129" t="s">
        <v>290</v>
      </c>
      <c r="F4" s="129" t="s">
        <v>271</v>
      </c>
      <c r="G4" s="130" t="s">
        <v>319</v>
      </c>
      <c r="H4" s="130" t="s">
        <v>292</v>
      </c>
      <c r="I4" s="128" t="s">
        <v>215</v>
      </c>
      <c r="J4" s="129" t="s">
        <v>115</v>
      </c>
      <c r="K4" s="129" t="s">
        <v>311</v>
      </c>
      <c r="L4" s="129" t="s">
        <v>313</v>
      </c>
      <c r="M4" s="129" t="s">
        <v>290</v>
      </c>
      <c r="N4" s="129" t="s">
        <v>271</v>
      </c>
      <c r="O4" s="130" t="s">
        <v>291</v>
      </c>
      <c r="P4" s="130" t="s">
        <v>292</v>
      </c>
      <c r="Q4" s="128" t="s">
        <v>215</v>
      </c>
      <c r="R4" s="3"/>
      <c r="S4" s="3"/>
      <c r="T4" s="3"/>
      <c r="U4" s="3"/>
      <c r="V4" s="3"/>
    </row>
    <row r="5" spans="2:22" ht="12" customHeight="1">
      <c r="B5" s="188"/>
      <c r="C5" s="190" t="s">
        <v>113</v>
      </c>
      <c r="D5" s="190" t="s">
        <v>113</v>
      </c>
      <c r="E5" s="190" t="s">
        <v>113</v>
      </c>
      <c r="F5" s="190" t="s">
        <v>113</v>
      </c>
      <c r="G5" s="190" t="s">
        <v>113</v>
      </c>
      <c r="H5" s="190" t="s">
        <v>113</v>
      </c>
      <c r="I5" s="189" t="s">
        <v>113</v>
      </c>
      <c r="J5" s="91"/>
      <c r="K5" s="190" t="s">
        <v>35</v>
      </c>
      <c r="L5" s="190" t="s">
        <v>35</v>
      </c>
      <c r="M5" s="190" t="s">
        <v>35</v>
      </c>
      <c r="N5" s="190" t="s">
        <v>35</v>
      </c>
      <c r="O5" s="190" t="s">
        <v>35</v>
      </c>
      <c r="P5" s="190" t="s">
        <v>35</v>
      </c>
      <c r="Q5" s="189" t="s">
        <v>35</v>
      </c>
      <c r="R5" s="3"/>
      <c r="S5" s="3"/>
      <c r="T5" s="3"/>
      <c r="U5" s="3"/>
      <c r="V5" s="3"/>
    </row>
    <row r="6" spans="2:22" ht="12" customHeight="1" thickBot="1">
      <c r="B6" s="192"/>
      <c r="C6" s="194"/>
      <c r="D6" s="194"/>
      <c r="E6" s="194"/>
      <c r="F6" s="194"/>
      <c r="G6" s="194"/>
      <c r="H6" s="194"/>
      <c r="I6" s="193"/>
      <c r="J6" s="91"/>
      <c r="K6" s="194"/>
      <c r="L6" s="194"/>
      <c r="M6" s="194"/>
      <c r="N6" s="194"/>
      <c r="O6" s="194"/>
      <c r="P6" s="194"/>
      <c r="Q6" s="193"/>
      <c r="R6" s="3"/>
      <c r="S6" s="3"/>
      <c r="T6" s="3"/>
      <c r="U6" s="3"/>
      <c r="V6" s="3"/>
    </row>
    <row r="7" spans="2:17" ht="13.5" customHeight="1">
      <c r="B7" s="135" t="s">
        <v>293</v>
      </c>
      <c r="C7" s="92"/>
      <c r="D7" s="92"/>
      <c r="E7" s="92"/>
      <c r="F7" s="92"/>
      <c r="G7" s="92"/>
      <c r="H7" s="92"/>
      <c r="I7" s="88"/>
      <c r="J7" s="92"/>
      <c r="K7" s="92">
        <f>_xlfn.IFERROR(B7/B38-1,"")</f>
      </c>
      <c r="L7" s="92"/>
      <c r="M7" s="92"/>
      <c r="N7" s="92"/>
      <c r="O7" s="92"/>
      <c r="P7" s="92"/>
      <c r="Q7" s="88"/>
    </row>
    <row r="8" spans="2:17" ht="12.75" customHeight="1">
      <c r="B8" s="85" t="s">
        <v>294</v>
      </c>
      <c r="C8" s="92">
        <v>963</v>
      </c>
      <c r="D8" s="92">
        <v>9763</v>
      </c>
      <c r="E8" s="92">
        <v>260</v>
      </c>
      <c r="F8" s="92">
        <v>642</v>
      </c>
      <c r="G8" s="92">
        <v>24</v>
      </c>
      <c r="H8" s="92">
        <v>0</v>
      </c>
      <c r="I8" s="88">
        <v>11652</v>
      </c>
      <c r="J8" s="92"/>
      <c r="K8" s="165">
        <f aca="true" t="shared" si="0" ref="K8:O12">_xlfn.IFERROR(C8/C34-1,"")</f>
        <v>0.42035398230088505</v>
      </c>
      <c r="L8" s="165">
        <f t="shared" si="0"/>
        <v>0.025094498110037833</v>
      </c>
      <c r="M8" s="165">
        <f t="shared" si="0"/>
        <v>0.06557377049180335</v>
      </c>
      <c r="N8" s="165">
        <f t="shared" si="0"/>
        <v>0.2588235294117647</v>
      </c>
      <c r="O8" s="165">
        <f t="shared" si="0"/>
        <v>0</v>
      </c>
      <c r="P8" s="92">
        <v>0</v>
      </c>
      <c r="Q8" s="168">
        <f>_xlfn.IFERROR(I8/I34-1,"")</f>
        <v>0.061202185792349706</v>
      </c>
    </row>
    <row r="9" spans="2:17" ht="12.75" customHeight="1">
      <c r="B9" s="85" t="s">
        <v>323</v>
      </c>
      <c r="C9" s="92">
        <v>888</v>
      </c>
      <c r="D9" s="92">
        <v>169</v>
      </c>
      <c r="E9" s="92">
        <v>1209</v>
      </c>
      <c r="F9" s="92">
        <v>217</v>
      </c>
      <c r="G9" s="92">
        <v>48</v>
      </c>
      <c r="H9" s="92">
        <v>-2531</v>
      </c>
      <c r="I9" s="88">
        <v>0</v>
      </c>
      <c r="J9" s="92"/>
      <c r="K9" s="165">
        <f t="shared" si="0"/>
        <v>0.31946508172362553</v>
      </c>
      <c r="L9" s="165">
        <f t="shared" si="0"/>
        <v>0.7604166666666667</v>
      </c>
      <c r="M9" s="165">
        <f t="shared" si="0"/>
        <v>0.04856895056374677</v>
      </c>
      <c r="N9" s="165">
        <f t="shared" si="0"/>
        <v>-0.06465517241379315</v>
      </c>
      <c r="O9" s="165">
        <f t="shared" si="0"/>
        <v>-0.1428571428571429</v>
      </c>
      <c r="P9" s="92">
        <v>0</v>
      </c>
      <c r="Q9" s="168">
        <f>_xlfn.IFERROR(I9/I35-1,"")</f>
      </c>
    </row>
    <row r="10" spans="2:17" ht="13.5" customHeight="1" thickBot="1">
      <c r="B10" s="131" t="s">
        <v>296</v>
      </c>
      <c r="C10" s="134">
        <v>1851</v>
      </c>
      <c r="D10" s="134">
        <v>9932</v>
      </c>
      <c r="E10" s="134">
        <v>1469</v>
      </c>
      <c r="F10" s="134">
        <v>859</v>
      </c>
      <c r="G10" s="134">
        <v>72</v>
      </c>
      <c r="H10" s="134">
        <v>-2531</v>
      </c>
      <c r="I10" s="132">
        <v>11652</v>
      </c>
      <c r="J10" s="92"/>
      <c r="K10" s="166">
        <f t="shared" si="0"/>
        <v>0.3700962250185049</v>
      </c>
      <c r="L10" s="166">
        <f t="shared" si="0"/>
        <v>0.03243243243243232</v>
      </c>
      <c r="M10" s="166">
        <f t="shared" si="0"/>
        <v>0.05153901216893342</v>
      </c>
      <c r="N10" s="166">
        <f t="shared" si="0"/>
        <v>0.15768194070080854</v>
      </c>
      <c r="O10" s="166">
        <f t="shared" si="0"/>
        <v>-0.09999999999999998</v>
      </c>
      <c r="P10" s="166">
        <f>_xlfn.IFERROR(H10/H36-1,"")</f>
        <v>0.14524886877828047</v>
      </c>
      <c r="Q10" s="169">
        <f>_xlfn.IFERROR(I10/I36-1,"")</f>
        <v>0.061202185792349706</v>
      </c>
    </row>
    <row r="11" spans="2:17" ht="12.75" customHeight="1">
      <c r="B11" s="85" t="s">
        <v>106</v>
      </c>
      <c r="C11" s="92">
        <v>-292</v>
      </c>
      <c r="D11" s="92">
        <v>-50</v>
      </c>
      <c r="E11" s="92">
        <v>-231</v>
      </c>
      <c r="F11" s="92">
        <v>-108</v>
      </c>
      <c r="G11" s="92">
        <v>-14</v>
      </c>
      <c r="H11" s="92">
        <v>0</v>
      </c>
      <c r="I11" s="88">
        <v>-695</v>
      </c>
      <c r="J11" s="92"/>
      <c r="K11" s="165">
        <f t="shared" si="0"/>
        <v>0.017421602787456525</v>
      </c>
      <c r="L11" s="165">
        <f t="shared" si="0"/>
        <v>0.04166666666666674</v>
      </c>
      <c r="M11" s="165">
        <f t="shared" si="0"/>
        <v>0.026666666666666616</v>
      </c>
      <c r="N11" s="165">
        <f t="shared" si="0"/>
        <v>0.125</v>
      </c>
      <c r="O11" s="165">
        <f t="shared" si="0"/>
        <v>-0.125</v>
      </c>
      <c r="P11" s="92">
        <v>0</v>
      </c>
      <c r="Q11" s="168">
        <f>_xlfn.IFERROR(I11/I37-1,"")</f>
        <v>0.034226190476190466</v>
      </c>
    </row>
    <row r="12" spans="2:17" ht="12.75" customHeight="1">
      <c r="B12" s="85" t="s">
        <v>297</v>
      </c>
      <c r="C12" s="92">
        <v>-114</v>
      </c>
      <c r="D12" s="92">
        <v>-7973</v>
      </c>
      <c r="E12" s="92">
        <v>-238</v>
      </c>
      <c r="F12" s="92">
        <v>-319</v>
      </c>
      <c r="G12" s="92">
        <v>-17</v>
      </c>
      <c r="H12" s="92">
        <v>1269</v>
      </c>
      <c r="I12" s="88">
        <v>-7392</v>
      </c>
      <c r="J12" s="92"/>
      <c r="K12" s="165">
        <f t="shared" si="0"/>
        <v>0.07547169811320753</v>
      </c>
      <c r="L12" s="165">
        <f t="shared" si="0"/>
        <v>-0.00882645450024866</v>
      </c>
      <c r="M12" s="165">
        <f t="shared" si="0"/>
        <v>0.39181286549707606</v>
      </c>
      <c r="N12" s="165">
        <f t="shared" si="0"/>
        <v>0.06333333333333324</v>
      </c>
      <c r="O12" s="165">
        <f t="shared" si="0"/>
        <v>0.5454545454545454</v>
      </c>
      <c r="P12" s="165">
        <f>_xlfn.IFERROR(H12/H38-1,"")</f>
        <v>0.27409638554216875</v>
      </c>
      <c r="Q12" s="168">
        <f>_xlfn.IFERROR(I12/I38-1,"")</f>
        <v>-0.03195390256678887</v>
      </c>
    </row>
    <row r="13" spans="2:17" ht="12.75" customHeight="1">
      <c r="B13" s="85" t="s">
        <v>298</v>
      </c>
      <c r="C13" s="92">
        <v>-190</v>
      </c>
      <c r="D13" s="92">
        <v>-68</v>
      </c>
      <c r="E13" s="92">
        <v>-281</v>
      </c>
      <c r="F13" s="92">
        <v>-49</v>
      </c>
      <c r="G13" s="92">
        <v>-52</v>
      </c>
      <c r="H13" s="92">
        <v>0</v>
      </c>
      <c r="I13" s="88">
        <v>-640</v>
      </c>
      <c r="J13" s="92"/>
      <c r="K13" s="165">
        <f aca="true" t="shared" si="1" ref="K13:Q13">_xlfn.IFERROR(C13/C39-1,"")</f>
        <v>0.005291005291005346</v>
      </c>
      <c r="L13" s="165">
        <f t="shared" si="1"/>
        <v>0.11475409836065564</v>
      </c>
      <c r="M13" s="165">
        <f t="shared" si="1"/>
        <v>0.2949308755760369</v>
      </c>
      <c r="N13" s="165">
        <f t="shared" si="1"/>
        <v>0.6333333333333333</v>
      </c>
      <c r="O13" s="165">
        <f t="shared" si="1"/>
        <v>0.08333333333333326</v>
      </c>
      <c r="P13" s="165">
        <f t="shared" si="1"/>
      </c>
      <c r="Q13" s="168">
        <f t="shared" si="1"/>
        <v>0.17431192660550465</v>
      </c>
    </row>
    <row r="14" spans="2:35" ht="12.75" customHeight="1">
      <c r="B14" s="85" t="s">
        <v>299</v>
      </c>
      <c r="C14" s="92">
        <v>-140</v>
      </c>
      <c r="D14" s="92">
        <v>-1354</v>
      </c>
      <c r="E14" s="92">
        <v>-38</v>
      </c>
      <c r="F14" s="92">
        <v>-34</v>
      </c>
      <c r="G14" s="92">
        <v>-41</v>
      </c>
      <c r="H14" s="92">
        <v>1246</v>
      </c>
      <c r="I14" s="88">
        <v>-361</v>
      </c>
      <c r="J14" s="96"/>
      <c r="K14" s="165">
        <f>_xlfn.IFERROR(C14/C40-1,"")</f>
        <v>0.1200000000000001</v>
      </c>
      <c r="L14" s="165">
        <f aca="true" t="shared" si="2" ref="L14:Q14">_xlfn.IFERROR(D14/D40-1,"")</f>
        <v>0.1273938384679434</v>
      </c>
      <c r="M14" s="165">
        <f t="shared" si="2"/>
        <v>-0.02564102564102566</v>
      </c>
      <c r="N14" s="165">
        <f t="shared" si="2"/>
        <v>0.4782608695652173</v>
      </c>
      <c r="O14" s="165">
        <f t="shared" si="2"/>
        <v>-0.046511627906976716</v>
      </c>
      <c r="P14" s="165">
        <f t="shared" si="2"/>
        <v>0.04267782426778233</v>
      </c>
      <c r="Q14" s="168">
        <f t="shared" si="2"/>
        <v>0.5296610169491525</v>
      </c>
      <c r="R14" s="3"/>
      <c r="S14" s="3"/>
      <c r="T14" s="3"/>
      <c r="U14" s="3"/>
      <c r="V14" s="3"/>
      <c r="AI14" s="3"/>
    </row>
    <row r="15" spans="2:35" ht="12.75" customHeight="1">
      <c r="B15" s="85" t="s">
        <v>99</v>
      </c>
      <c r="C15" s="92">
        <v>-52</v>
      </c>
      <c r="D15" s="92">
        <v>-74</v>
      </c>
      <c r="E15" s="92">
        <v>-168</v>
      </c>
      <c r="F15" s="92">
        <v>0</v>
      </c>
      <c r="G15" s="92">
        <v>0</v>
      </c>
      <c r="H15" s="92">
        <v>0</v>
      </c>
      <c r="I15" s="88">
        <v>-294</v>
      </c>
      <c r="J15" s="96"/>
      <c r="K15" s="165">
        <f aca="true" t="shared" si="3" ref="K15:Q15">_xlfn.IFERROR(C15/C41-1,"")</f>
        <v>-0.03703703703703709</v>
      </c>
      <c r="L15" s="165">
        <f t="shared" si="3"/>
        <v>0.15625</v>
      </c>
      <c r="M15" s="165">
        <f t="shared" si="3"/>
        <v>0.38842975206611574</v>
      </c>
      <c r="N15" s="165">
        <f t="shared" si="3"/>
      </c>
      <c r="O15" s="165">
        <f t="shared" si="3"/>
      </c>
      <c r="P15" s="165">
        <f t="shared" si="3"/>
      </c>
      <c r="Q15" s="168">
        <f t="shared" si="3"/>
        <v>0.2301255230125523</v>
      </c>
      <c r="R15" s="3"/>
      <c r="S15" s="3"/>
      <c r="T15" s="3"/>
      <c r="U15" s="3"/>
      <c r="V15" s="3"/>
      <c r="AI15" s="3"/>
    </row>
    <row r="16" spans="2:35" ht="12.75" customHeight="1">
      <c r="B16" s="85" t="s">
        <v>104</v>
      </c>
      <c r="C16" s="92">
        <v>-12</v>
      </c>
      <c r="D16" s="92">
        <v>0</v>
      </c>
      <c r="E16" s="92">
        <v>0</v>
      </c>
      <c r="F16" s="92">
        <v>0</v>
      </c>
      <c r="G16" s="92">
        <v>14</v>
      </c>
      <c r="H16" s="92">
        <v>0</v>
      </c>
      <c r="I16" s="88">
        <v>2</v>
      </c>
      <c r="J16" s="92"/>
      <c r="K16" s="165">
        <f aca="true" t="shared" si="4" ref="K16:Q16">_xlfn.IFERROR(C16/C42-1,"")</f>
        <v>-2.7142857142857144</v>
      </c>
      <c r="L16" s="165">
        <f t="shared" si="4"/>
      </c>
      <c r="M16" s="165">
        <f t="shared" si="4"/>
      </c>
      <c r="N16" s="165">
        <f t="shared" si="4"/>
        <v>-1</v>
      </c>
      <c r="O16" s="165">
        <f t="shared" si="4"/>
      </c>
      <c r="P16" s="165">
        <f t="shared" si="4"/>
      </c>
      <c r="Q16" s="168">
        <f t="shared" si="4"/>
        <v>-0.33333333333333337</v>
      </c>
      <c r="AI16" s="3"/>
    </row>
    <row r="17" spans="2:35" ht="12.75" customHeight="1">
      <c r="B17" s="85" t="s">
        <v>301</v>
      </c>
      <c r="C17" s="92">
        <v>95</v>
      </c>
      <c r="D17" s="92">
        <v>7</v>
      </c>
      <c r="E17" s="92">
        <v>39</v>
      </c>
      <c r="F17" s="92">
        <v>0</v>
      </c>
      <c r="G17" s="92">
        <v>0</v>
      </c>
      <c r="H17" s="92">
        <v>18</v>
      </c>
      <c r="I17" s="88">
        <v>159</v>
      </c>
      <c r="J17" s="92"/>
      <c r="K17" s="165">
        <f aca="true" t="shared" si="5" ref="K17:M21">_xlfn.IFERROR(C17/C43-1,"")</f>
        <v>0.07954545454545459</v>
      </c>
      <c r="L17" s="165">
        <f t="shared" si="5"/>
        <v>-0.30000000000000004</v>
      </c>
      <c r="M17" s="165">
        <f t="shared" si="5"/>
        <v>-0.11363636363636365</v>
      </c>
      <c r="N17" s="92">
        <v>0</v>
      </c>
      <c r="O17" s="92">
        <v>0</v>
      </c>
      <c r="P17" s="165">
        <f aca="true" t="shared" si="6" ref="P17:Q21">_xlfn.IFERROR(H17/H43-1,"")</f>
        <v>-0.1428571428571429</v>
      </c>
      <c r="Q17" s="168">
        <f t="shared" si="6"/>
        <v>-0.024539877300613466</v>
      </c>
      <c r="AI17" s="3"/>
    </row>
    <row r="18" spans="2:35" ht="12.75" customHeight="1">
      <c r="B18" s="85" t="s">
        <v>300</v>
      </c>
      <c r="C18" s="92">
        <v>-62</v>
      </c>
      <c r="D18" s="92">
        <v>-112</v>
      </c>
      <c r="E18" s="92">
        <v>-91</v>
      </c>
      <c r="F18" s="92">
        <v>-48</v>
      </c>
      <c r="G18" s="92">
        <v>-42</v>
      </c>
      <c r="H18" s="92">
        <v>-2</v>
      </c>
      <c r="I18" s="88">
        <v>-357</v>
      </c>
      <c r="J18" s="92"/>
      <c r="K18" s="165">
        <f t="shared" si="5"/>
        <v>-0.33333333333333337</v>
      </c>
      <c r="L18" s="165">
        <f t="shared" si="5"/>
        <v>-1.687116564417178</v>
      </c>
      <c r="M18" s="165">
        <f t="shared" si="5"/>
        <v>-0.32592592592592595</v>
      </c>
      <c r="N18" s="165">
        <f aca="true" t="shared" si="7" ref="N18:O21">_xlfn.IFERROR(F18/F44-1,"")</f>
        <v>1.0869565217391304</v>
      </c>
      <c r="O18" s="165">
        <f t="shared" si="7"/>
        <v>2.8181818181818183</v>
      </c>
      <c r="P18" s="165">
        <f t="shared" si="6"/>
        <v>-2</v>
      </c>
      <c r="Q18" s="168">
        <f t="shared" si="6"/>
        <v>2.6804123711340204</v>
      </c>
      <c r="W18" s="6"/>
      <c r="X18" s="6"/>
      <c r="Y18" s="6"/>
      <c r="Z18" s="6"/>
      <c r="AA18" s="61"/>
      <c r="AB18" s="6"/>
      <c r="AC18" s="6"/>
      <c r="AD18" s="6"/>
      <c r="AE18" s="6"/>
      <c r="AF18" s="62"/>
      <c r="AG18" s="3"/>
      <c r="AH18" s="3"/>
      <c r="AI18" s="3"/>
    </row>
    <row r="19" spans="2:35" ht="13.5" customHeight="1" thickBot="1">
      <c r="B19" s="131" t="s">
        <v>302</v>
      </c>
      <c r="C19" s="134">
        <v>-767</v>
      </c>
      <c r="D19" s="134">
        <v>-9624</v>
      </c>
      <c r="E19" s="134">
        <v>-1008</v>
      </c>
      <c r="F19" s="134">
        <v>-558</v>
      </c>
      <c r="G19" s="134">
        <v>-152</v>
      </c>
      <c r="H19" s="134">
        <v>2531</v>
      </c>
      <c r="I19" s="132">
        <v>-9578</v>
      </c>
      <c r="J19" s="92"/>
      <c r="K19" s="166">
        <f t="shared" si="5"/>
        <v>0.010540184453228019</v>
      </c>
      <c r="L19" s="166">
        <f t="shared" si="5"/>
        <v>0.040995132504056286</v>
      </c>
      <c r="M19" s="166">
        <f t="shared" si="5"/>
        <v>0.16666666666666674</v>
      </c>
      <c r="N19" s="166">
        <f t="shared" si="7"/>
        <v>0.17226890756302526</v>
      </c>
      <c r="O19" s="166">
        <f t="shared" si="7"/>
        <v>0.17829457364341095</v>
      </c>
      <c r="P19" s="166">
        <f t="shared" si="6"/>
        <v>0.14317976513098474</v>
      </c>
      <c r="Q19" s="169">
        <f t="shared" si="6"/>
        <v>0.03445296468301118</v>
      </c>
      <c r="R19" s="3"/>
      <c r="S19" s="3"/>
      <c r="T19" s="3"/>
      <c r="U19" s="3"/>
      <c r="V19" s="3"/>
      <c r="AH19" s="3"/>
      <c r="AI19" s="3"/>
    </row>
    <row r="20" spans="2:35" ht="13.5" customHeight="1" thickBot="1">
      <c r="B20" s="131" t="s">
        <v>105</v>
      </c>
      <c r="C20" s="163">
        <v>1376</v>
      </c>
      <c r="D20" s="163">
        <v>358</v>
      </c>
      <c r="E20" s="163">
        <v>692</v>
      </c>
      <c r="F20" s="163">
        <v>409</v>
      </c>
      <c r="G20" s="163">
        <v>-66</v>
      </c>
      <c r="H20" s="163">
        <v>0</v>
      </c>
      <c r="I20" s="164">
        <v>2769</v>
      </c>
      <c r="J20" s="92"/>
      <c r="K20" s="167">
        <f t="shared" si="5"/>
        <v>0.565415244596132</v>
      </c>
      <c r="L20" s="167">
        <f t="shared" si="5"/>
        <v>-0.1536643026004728</v>
      </c>
      <c r="M20" s="167">
        <f t="shared" si="5"/>
        <v>-0.0870712401055409</v>
      </c>
      <c r="N20" s="167">
        <f t="shared" si="7"/>
        <v>0.12983425414364635</v>
      </c>
      <c r="O20" s="167">
        <f t="shared" si="7"/>
        <v>1</v>
      </c>
      <c r="P20" s="167">
        <f t="shared" si="6"/>
        <v>-1</v>
      </c>
      <c r="Q20" s="170">
        <f t="shared" si="6"/>
        <v>0.15712494776431263</v>
      </c>
      <c r="R20" s="3"/>
      <c r="S20" s="3"/>
      <c r="T20" s="3"/>
      <c r="U20" s="3"/>
      <c r="V20" s="3"/>
      <c r="AH20" s="3"/>
      <c r="AI20" s="3"/>
    </row>
    <row r="21" spans="2:35" ht="13.5" customHeight="1" thickBot="1">
      <c r="B21" s="131" t="s">
        <v>107</v>
      </c>
      <c r="C21" s="163">
        <v>1084</v>
      </c>
      <c r="D21" s="163">
        <v>308</v>
      </c>
      <c r="E21" s="163">
        <v>461</v>
      </c>
      <c r="F21" s="163">
        <v>301</v>
      </c>
      <c r="G21" s="163">
        <v>-80</v>
      </c>
      <c r="H21" s="163">
        <v>0</v>
      </c>
      <c r="I21" s="164">
        <v>2074</v>
      </c>
      <c r="J21" s="92"/>
      <c r="K21" s="167">
        <f t="shared" si="5"/>
        <v>0.8310810810810811</v>
      </c>
      <c r="L21" s="167">
        <f t="shared" si="5"/>
        <v>-0.17866666666666664</v>
      </c>
      <c r="M21" s="167">
        <f t="shared" si="5"/>
        <v>-0.13508442776735463</v>
      </c>
      <c r="N21" s="167">
        <f t="shared" si="7"/>
        <v>0.13157894736842102</v>
      </c>
      <c r="O21" s="167">
        <f t="shared" si="7"/>
        <v>0.6326530612244898</v>
      </c>
      <c r="P21" s="167">
        <f t="shared" si="6"/>
        <v>-1</v>
      </c>
      <c r="Q21" s="170">
        <f t="shared" si="6"/>
        <v>0.2051133062173156</v>
      </c>
      <c r="AH21" s="3"/>
      <c r="AI21" s="3"/>
    </row>
    <row r="22" spans="2:35" ht="12.75" customHeight="1">
      <c r="B22" s="85" t="s">
        <v>303</v>
      </c>
      <c r="C22" s="92">
        <v>9</v>
      </c>
      <c r="D22" s="92">
        <v>0</v>
      </c>
      <c r="E22" s="92">
        <v>0</v>
      </c>
      <c r="F22" s="92">
        <v>0</v>
      </c>
      <c r="G22" s="92">
        <v>3</v>
      </c>
      <c r="H22" s="92">
        <v>0</v>
      </c>
      <c r="I22" s="88">
        <v>12</v>
      </c>
      <c r="J22" s="92"/>
      <c r="K22" s="92">
        <v>0</v>
      </c>
      <c r="L22" s="92">
        <v>0</v>
      </c>
      <c r="M22" s="92">
        <v>0</v>
      </c>
      <c r="N22" s="92">
        <v>0</v>
      </c>
      <c r="O22" s="92">
        <v>0</v>
      </c>
      <c r="P22" s="92">
        <v>0</v>
      </c>
      <c r="Q22" s="88">
        <v>0</v>
      </c>
      <c r="AH22" s="3"/>
      <c r="AI22" s="3"/>
    </row>
    <row r="23" spans="2:35" ht="13.5" customHeight="1">
      <c r="B23" s="85" t="s">
        <v>304</v>
      </c>
      <c r="C23" s="92">
        <v>-249</v>
      </c>
      <c r="D23" s="92">
        <v>-59</v>
      </c>
      <c r="E23" s="92">
        <v>-332</v>
      </c>
      <c r="F23" s="92">
        <v>-81</v>
      </c>
      <c r="G23" s="92">
        <v>-18</v>
      </c>
      <c r="H23" s="92">
        <v>-14</v>
      </c>
      <c r="I23" s="88">
        <v>-753</v>
      </c>
      <c r="J23" s="92"/>
      <c r="K23" s="165">
        <f aca="true" t="shared" si="8" ref="K23:Q24">_xlfn.IFERROR(C23/C49-1,"")</f>
        <v>-0.15306122448979587</v>
      </c>
      <c r="L23" s="165">
        <f t="shared" si="8"/>
        <v>1.6818181818181817</v>
      </c>
      <c r="M23" s="165">
        <f t="shared" si="8"/>
        <v>-0.08287292817679559</v>
      </c>
      <c r="N23" s="165">
        <f t="shared" si="8"/>
        <v>-0.22857142857142854</v>
      </c>
      <c r="O23" s="165">
        <f t="shared" si="8"/>
        <v>2</v>
      </c>
      <c r="P23" s="165">
        <f t="shared" si="8"/>
        <v>-2.2727272727272725</v>
      </c>
      <c r="Q23" s="168">
        <f t="shared" si="8"/>
        <v>-0.03213367609254503</v>
      </c>
      <c r="AH23" s="3"/>
      <c r="AI23" s="3"/>
    </row>
    <row r="24" spans="2:35" ht="12.75" customHeight="1">
      <c r="B24" s="85" t="s">
        <v>118</v>
      </c>
      <c r="C24" s="92">
        <v>12618</v>
      </c>
      <c r="D24" s="92">
        <v>3835</v>
      </c>
      <c r="E24" s="92">
        <v>12697</v>
      </c>
      <c r="F24" s="92">
        <v>3398</v>
      </c>
      <c r="G24" s="92">
        <v>497</v>
      </c>
      <c r="H24" s="92">
        <v>-207</v>
      </c>
      <c r="I24" s="88">
        <v>32838</v>
      </c>
      <c r="J24" s="92"/>
      <c r="K24" s="165">
        <f t="shared" si="8"/>
        <v>-0.06325167037861912</v>
      </c>
      <c r="L24" s="165">
        <f t="shared" si="8"/>
        <v>-0.01057791537667696</v>
      </c>
      <c r="M24" s="165">
        <f t="shared" si="8"/>
        <v>0.01308545440038289</v>
      </c>
      <c r="N24" s="165">
        <f t="shared" si="8"/>
        <v>0.21184022824536375</v>
      </c>
      <c r="O24" s="165">
        <f t="shared" si="8"/>
        <v>-0.009960159362549792</v>
      </c>
      <c r="P24" s="165">
        <f t="shared" si="8"/>
        <v>-0.13749999999999996</v>
      </c>
      <c r="Q24" s="168">
        <f t="shared" si="8"/>
        <v>-0.0032478373045985443</v>
      </c>
      <c r="AH24" s="3"/>
      <c r="AI24" s="3"/>
    </row>
    <row r="25" spans="2:35" ht="12.75" customHeight="1">
      <c r="B25" s="85"/>
      <c r="C25" s="92"/>
      <c r="D25" s="92"/>
      <c r="E25" s="92"/>
      <c r="F25" s="92"/>
      <c r="G25" s="92"/>
      <c r="H25" s="92"/>
      <c r="I25" s="88"/>
      <c r="J25" s="92"/>
      <c r="K25" s="92"/>
      <c r="L25" s="92"/>
      <c r="M25" s="92"/>
      <c r="N25" s="92"/>
      <c r="O25" s="92"/>
      <c r="P25" s="92"/>
      <c r="Q25" s="88"/>
      <c r="AH25" s="3"/>
      <c r="AI25" s="3"/>
    </row>
    <row r="26" spans="2:35" ht="12.75" customHeight="1">
      <c r="B26" s="83" t="s">
        <v>305</v>
      </c>
      <c r="C26" s="92">
        <v>7369</v>
      </c>
      <c r="D26" s="92">
        <v>2922</v>
      </c>
      <c r="E26" s="92">
        <v>10991</v>
      </c>
      <c r="F26" s="92">
        <v>1844</v>
      </c>
      <c r="G26" s="92">
        <v>1905</v>
      </c>
      <c r="H26" s="92"/>
      <c r="I26" s="88">
        <v>25031</v>
      </c>
      <c r="J26" s="92"/>
      <c r="K26" s="165">
        <f aca="true" t="shared" si="9" ref="K26:Q26">_xlfn.IFERROR(C26/C52-1,"")</f>
        <v>-0.11716784473463515</v>
      </c>
      <c r="L26" s="165">
        <f t="shared" si="9"/>
        <v>0.05183585313174954</v>
      </c>
      <c r="M26" s="165">
        <f t="shared" si="9"/>
        <v>0.030953944282900325</v>
      </c>
      <c r="N26" s="165">
        <f t="shared" si="9"/>
        <v>0.7121634168987929</v>
      </c>
      <c r="O26" s="165">
        <f t="shared" si="9"/>
        <v>-0.03884964682139258</v>
      </c>
      <c r="P26" s="165">
        <f t="shared" si="9"/>
      </c>
      <c r="Q26" s="168">
        <f t="shared" si="9"/>
        <v>0.007486415777822497</v>
      </c>
      <c r="AH26" s="3"/>
      <c r="AI26" s="3"/>
    </row>
    <row r="27" spans="2:35" ht="12.75" customHeight="1">
      <c r="B27" s="83"/>
      <c r="C27" s="92"/>
      <c r="D27" s="92"/>
      <c r="E27" s="92"/>
      <c r="F27" s="92"/>
      <c r="G27" s="92"/>
      <c r="H27" s="92"/>
      <c r="I27" s="88"/>
      <c r="J27" s="92"/>
      <c r="K27" s="92"/>
      <c r="L27" s="92"/>
      <c r="M27" s="92"/>
      <c r="N27" s="92"/>
      <c r="O27" s="92"/>
      <c r="P27" s="92"/>
      <c r="Q27" s="88"/>
      <c r="AH27" s="3"/>
      <c r="AI27" s="3"/>
    </row>
    <row r="28" spans="2:35" ht="12.75" customHeight="1">
      <c r="B28" s="83"/>
      <c r="C28" s="92"/>
      <c r="D28" s="92"/>
      <c r="E28" s="92"/>
      <c r="F28" s="92"/>
      <c r="G28" s="92"/>
      <c r="H28" s="92"/>
      <c r="I28" s="88"/>
      <c r="J28" s="92"/>
      <c r="K28" s="92"/>
      <c r="L28" s="92"/>
      <c r="M28" s="92"/>
      <c r="N28" s="92"/>
      <c r="O28" s="92"/>
      <c r="P28" s="92"/>
      <c r="Q28" s="88"/>
      <c r="AH28" s="3"/>
      <c r="AI28" s="3"/>
    </row>
    <row r="29" spans="2:35" s="2" customFormat="1" ht="12.75" customHeight="1">
      <c r="B29" s="1"/>
      <c r="D29" s="1"/>
      <c r="E29" s="1"/>
      <c r="G29" s="1"/>
      <c r="H29" s="1"/>
      <c r="I29" s="82"/>
      <c r="J29" s="1"/>
      <c r="K29" s="1"/>
      <c r="L29" s="1"/>
      <c r="M29" s="1"/>
      <c r="N29" s="1"/>
      <c r="O29" s="1"/>
      <c r="P29" s="1"/>
      <c r="Q29" s="88"/>
      <c r="R29" s="1"/>
      <c r="S29" s="1"/>
      <c r="T29" s="1"/>
      <c r="U29" s="1"/>
      <c r="V29" s="1"/>
      <c r="W29" s="1"/>
      <c r="X29" s="1"/>
      <c r="Y29" s="1"/>
      <c r="Z29" s="1"/>
      <c r="AA29" s="1"/>
      <c r="AB29" s="1"/>
      <c r="AC29" s="1"/>
      <c r="AD29" s="1"/>
      <c r="AE29" s="1"/>
      <c r="AF29" s="1"/>
      <c r="AG29" s="1"/>
      <c r="AH29" s="1"/>
      <c r="AI29" s="1"/>
    </row>
    <row r="30" spans="2:20" ht="75.75" customHeight="1">
      <c r="B30" s="127" t="s">
        <v>339</v>
      </c>
      <c r="C30" s="129" t="s">
        <v>324</v>
      </c>
      <c r="D30" s="129" t="s">
        <v>325</v>
      </c>
      <c r="E30" s="129" t="s">
        <v>326</v>
      </c>
      <c r="F30" s="129" t="s">
        <v>327</v>
      </c>
      <c r="G30" s="130" t="s">
        <v>328</v>
      </c>
      <c r="H30" s="130" t="s">
        <v>329</v>
      </c>
      <c r="I30" s="128" t="s">
        <v>330</v>
      </c>
      <c r="J30" s="129" t="s">
        <v>152</v>
      </c>
      <c r="K30" s="129" t="s">
        <v>311</v>
      </c>
      <c r="L30" s="129" t="s">
        <v>313</v>
      </c>
      <c r="M30" s="129" t="s">
        <v>290</v>
      </c>
      <c r="N30" s="129" t="s">
        <v>271</v>
      </c>
      <c r="O30" s="130" t="s">
        <v>291</v>
      </c>
      <c r="P30" s="130" t="s">
        <v>292</v>
      </c>
      <c r="Q30" s="128" t="s">
        <v>215</v>
      </c>
      <c r="R30" s="20"/>
      <c r="S30" s="20"/>
      <c r="T30" s="20"/>
    </row>
    <row r="31" spans="2:20" ht="12.75" customHeight="1">
      <c r="B31" s="188"/>
      <c r="C31" s="190" t="s">
        <v>113</v>
      </c>
      <c r="D31" s="190" t="s">
        <v>113</v>
      </c>
      <c r="E31" s="190" t="s">
        <v>113</v>
      </c>
      <c r="F31" s="190" t="s">
        <v>113</v>
      </c>
      <c r="G31" s="190" t="s">
        <v>113</v>
      </c>
      <c r="H31" s="190" t="s">
        <v>113</v>
      </c>
      <c r="I31" s="189" t="s">
        <v>113</v>
      </c>
      <c r="J31" s="91"/>
      <c r="K31" s="190" t="s">
        <v>113</v>
      </c>
      <c r="L31" s="190" t="s">
        <v>113</v>
      </c>
      <c r="M31" s="190" t="s">
        <v>113</v>
      </c>
      <c r="N31" s="190" t="s">
        <v>113</v>
      </c>
      <c r="O31" s="190" t="s">
        <v>113</v>
      </c>
      <c r="P31" s="190" t="s">
        <v>113</v>
      </c>
      <c r="Q31" s="189" t="s">
        <v>113</v>
      </c>
      <c r="R31" s="6"/>
      <c r="S31" s="6"/>
      <c r="T31" s="6"/>
    </row>
    <row r="32" spans="2:20" ht="12.75" customHeight="1" thickBot="1">
      <c r="B32" s="195" t="s">
        <v>114</v>
      </c>
      <c r="C32" s="195" t="s">
        <v>114</v>
      </c>
      <c r="D32" s="195" t="s">
        <v>114</v>
      </c>
      <c r="E32" s="195" t="s">
        <v>114</v>
      </c>
      <c r="F32" s="195" t="s">
        <v>114</v>
      </c>
      <c r="G32" s="195" t="s">
        <v>114</v>
      </c>
      <c r="H32" s="195" t="s">
        <v>114</v>
      </c>
      <c r="I32" s="191" t="s">
        <v>114</v>
      </c>
      <c r="J32" s="91"/>
      <c r="K32" s="194"/>
      <c r="L32" s="194"/>
      <c r="M32" s="194"/>
      <c r="N32" s="194"/>
      <c r="O32" s="194"/>
      <c r="P32" s="194"/>
      <c r="Q32" s="193"/>
      <c r="R32" s="23">
        <f>_xlfn.IFERROR(G32/G56-1,"")</f>
      </c>
      <c r="S32" s="23">
        <f>_xlfn.IFERROR(H32/H56-1,"")</f>
      </c>
      <c r="T32" s="23">
        <f>_xlfn.IFERROR(K32/K56-1,"")</f>
      </c>
    </row>
    <row r="33" spans="2:17" ht="13.5" customHeight="1">
      <c r="B33" s="135" t="s">
        <v>293</v>
      </c>
      <c r="C33" s="92"/>
      <c r="D33" s="92"/>
      <c r="E33" s="92"/>
      <c r="F33" s="92"/>
      <c r="G33" s="92"/>
      <c r="H33" s="92"/>
      <c r="I33" s="88"/>
      <c r="K33" s="1">
        <f aca="true" t="shared" si="10" ref="K33:Q33">_xlfn.IFERROR(B33/B55-1,"")</f>
      </c>
      <c r="L33" s="1">
        <f t="shared" si="10"/>
      </c>
      <c r="M33" s="1">
        <f t="shared" si="10"/>
      </c>
      <c r="N33" s="1">
        <f t="shared" si="10"/>
      </c>
      <c r="O33" s="1">
        <f t="shared" si="10"/>
      </c>
      <c r="P33" s="1">
        <f t="shared" si="10"/>
      </c>
      <c r="Q33" s="88">
        <f t="shared" si="10"/>
      </c>
    </row>
    <row r="34" spans="2:17" ht="12.75" customHeight="1">
      <c r="B34" s="85" t="s">
        <v>294</v>
      </c>
      <c r="C34" s="92">
        <v>678</v>
      </c>
      <c r="D34" s="92">
        <v>9524</v>
      </c>
      <c r="E34" s="92">
        <v>244</v>
      </c>
      <c r="F34" s="92">
        <v>510</v>
      </c>
      <c r="G34" s="92">
        <v>24</v>
      </c>
      <c r="H34" s="92">
        <v>0</v>
      </c>
      <c r="I34" s="88">
        <v>10980</v>
      </c>
      <c r="K34" s="171">
        <f aca="true" t="shared" si="11" ref="K34:K50">C8-C34</f>
        <v>285</v>
      </c>
      <c r="L34" s="171">
        <f aca="true" t="shared" si="12" ref="L34:L50">D8-D34</f>
        <v>239</v>
      </c>
      <c r="M34" s="171">
        <f aca="true" t="shared" si="13" ref="M34:M50">E8-E34</f>
        <v>16</v>
      </c>
      <c r="N34" s="171">
        <f aca="true" t="shared" si="14" ref="N34:N50">F8-F34</f>
        <v>132</v>
      </c>
      <c r="O34" s="171">
        <f aca="true" t="shared" si="15" ref="O34:O50">G8-G34</f>
        <v>0</v>
      </c>
      <c r="P34" s="171">
        <f aca="true" t="shared" si="16" ref="P34:P50">H8-H34</f>
        <v>0</v>
      </c>
      <c r="Q34" s="88">
        <f aca="true" t="shared" si="17" ref="Q34:Q50">I8-I34</f>
        <v>672</v>
      </c>
    </row>
    <row r="35" spans="2:17" ht="12.75" customHeight="1">
      <c r="B35" s="85" t="s">
        <v>323</v>
      </c>
      <c r="C35" s="92">
        <v>673</v>
      </c>
      <c r="D35" s="92">
        <v>96</v>
      </c>
      <c r="E35" s="92">
        <v>1153</v>
      </c>
      <c r="F35" s="92">
        <v>232</v>
      </c>
      <c r="G35" s="92">
        <v>56</v>
      </c>
      <c r="H35" s="92">
        <v>-2210</v>
      </c>
      <c r="I35" s="88">
        <v>0</v>
      </c>
      <c r="K35" s="171">
        <f t="shared" si="11"/>
        <v>215</v>
      </c>
      <c r="L35" s="171">
        <f t="shared" si="12"/>
        <v>73</v>
      </c>
      <c r="M35" s="171">
        <f t="shared" si="13"/>
        <v>56</v>
      </c>
      <c r="N35" s="171">
        <f t="shared" si="14"/>
        <v>-15</v>
      </c>
      <c r="O35" s="171">
        <f t="shared" si="15"/>
        <v>-8</v>
      </c>
      <c r="P35" s="171">
        <f t="shared" si="16"/>
        <v>-321</v>
      </c>
      <c r="Q35" s="88">
        <f t="shared" si="17"/>
        <v>0</v>
      </c>
    </row>
    <row r="36" spans="2:17" ht="13.5" customHeight="1" thickBot="1">
      <c r="B36" s="131" t="s">
        <v>296</v>
      </c>
      <c r="C36" s="134">
        <v>1351</v>
      </c>
      <c r="D36" s="134">
        <v>9620</v>
      </c>
      <c r="E36" s="134">
        <v>1397</v>
      </c>
      <c r="F36" s="134">
        <v>742</v>
      </c>
      <c r="G36" s="134">
        <v>80</v>
      </c>
      <c r="H36" s="134">
        <v>-2210</v>
      </c>
      <c r="I36" s="132">
        <v>10980</v>
      </c>
      <c r="K36" s="172">
        <f t="shared" si="11"/>
        <v>500</v>
      </c>
      <c r="L36" s="172">
        <f t="shared" si="12"/>
        <v>312</v>
      </c>
      <c r="M36" s="172">
        <f t="shared" si="13"/>
        <v>72</v>
      </c>
      <c r="N36" s="172">
        <f t="shared" si="14"/>
        <v>117</v>
      </c>
      <c r="O36" s="172">
        <f t="shared" si="15"/>
        <v>-8</v>
      </c>
      <c r="P36" s="172">
        <f t="shared" si="16"/>
        <v>-321</v>
      </c>
      <c r="Q36" s="132">
        <f t="shared" si="17"/>
        <v>672</v>
      </c>
    </row>
    <row r="37" spans="2:17" ht="12.75" customHeight="1">
      <c r="B37" s="85" t="s">
        <v>106</v>
      </c>
      <c r="C37" s="92">
        <v>-287</v>
      </c>
      <c r="D37" s="92">
        <v>-48</v>
      </c>
      <c r="E37" s="92">
        <v>-225</v>
      </c>
      <c r="F37" s="92">
        <v>-96</v>
      </c>
      <c r="G37" s="92">
        <v>-16</v>
      </c>
      <c r="H37" s="92">
        <v>0</v>
      </c>
      <c r="I37" s="88">
        <v>-672</v>
      </c>
      <c r="K37" s="171">
        <f t="shared" si="11"/>
        <v>-5</v>
      </c>
      <c r="L37" s="171">
        <f t="shared" si="12"/>
        <v>-2</v>
      </c>
      <c r="M37" s="171">
        <f t="shared" si="13"/>
        <v>-6</v>
      </c>
      <c r="N37" s="171">
        <f t="shared" si="14"/>
        <v>-12</v>
      </c>
      <c r="O37" s="171">
        <f t="shared" si="15"/>
        <v>2</v>
      </c>
      <c r="P37" s="171">
        <f t="shared" si="16"/>
        <v>0</v>
      </c>
      <c r="Q37" s="88">
        <f t="shared" si="17"/>
        <v>-23</v>
      </c>
    </row>
    <row r="38" spans="2:17" ht="12.75" customHeight="1">
      <c r="B38" s="85" t="s">
        <v>297</v>
      </c>
      <c r="C38" s="92">
        <v>-106</v>
      </c>
      <c r="D38" s="92">
        <v>-8044</v>
      </c>
      <c r="E38" s="92">
        <v>-171</v>
      </c>
      <c r="F38" s="92">
        <v>-300</v>
      </c>
      <c r="G38" s="92">
        <v>-11</v>
      </c>
      <c r="H38" s="92">
        <v>996</v>
      </c>
      <c r="I38" s="88">
        <v>-7636</v>
      </c>
      <c r="K38" s="171">
        <f t="shared" si="11"/>
        <v>-8</v>
      </c>
      <c r="L38" s="171">
        <f t="shared" si="12"/>
        <v>71</v>
      </c>
      <c r="M38" s="171">
        <f t="shared" si="13"/>
        <v>-67</v>
      </c>
      <c r="N38" s="171">
        <f t="shared" si="14"/>
        <v>-19</v>
      </c>
      <c r="O38" s="171">
        <f t="shared" si="15"/>
        <v>-6</v>
      </c>
      <c r="P38" s="171">
        <f t="shared" si="16"/>
        <v>273</v>
      </c>
      <c r="Q38" s="88">
        <f t="shared" si="17"/>
        <v>244</v>
      </c>
    </row>
    <row r="39" spans="2:17" ht="12.75" customHeight="1">
      <c r="B39" s="85" t="s">
        <v>298</v>
      </c>
      <c r="C39" s="92">
        <v>-189</v>
      </c>
      <c r="D39" s="92">
        <v>-61</v>
      </c>
      <c r="E39" s="92">
        <v>-217</v>
      </c>
      <c r="F39" s="92">
        <v>-30</v>
      </c>
      <c r="G39" s="92">
        <v>-48</v>
      </c>
      <c r="H39" s="92">
        <v>0</v>
      </c>
      <c r="I39" s="88">
        <v>-545</v>
      </c>
      <c r="K39" s="171">
        <f t="shared" si="11"/>
        <v>-1</v>
      </c>
      <c r="L39" s="171">
        <f t="shared" si="12"/>
        <v>-7</v>
      </c>
      <c r="M39" s="171">
        <f t="shared" si="13"/>
        <v>-64</v>
      </c>
      <c r="N39" s="171">
        <f t="shared" si="14"/>
        <v>-19</v>
      </c>
      <c r="O39" s="171">
        <f t="shared" si="15"/>
        <v>-4</v>
      </c>
      <c r="P39" s="171">
        <f t="shared" si="16"/>
        <v>0</v>
      </c>
      <c r="Q39" s="88">
        <f t="shared" si="17"/>
        <v>-95</v>
      </c>
    </row>
    <row r="40" spans="2:17" ht="12.75" customHeight="1">
      <c r="B40" s="85" t="s">
        <v>299</v>
      </c>
      <c r="C40" s="92">
        <v>-125</v>
      </c>
      <c r="D40" s="92">
        <v>-1201</v>
      </c>
      <c r="E40" s="92">
        <v>-39</v>
      </c>
      <c r="F40" s="92">
        <v>-23</v>
      </c>
      <c r="G40" s="92">
        <v>-43</v>
      </c>
      <c r="H40" s="92">
        <v>1195</v>
      </c>
      <c r="I40" s="88">
        <v>-236</v>
      </c>
      <c r="K40" s="171">
        <f t="shared" si="11"/>
        <v>-15</v>
      </c>
      <c r="L40" s="171">
        <f t="shared" si="12"/>
        <v>-153</v>
      </c>
      <c r="M40" s="171">
        <f t="shared" si="13"/>
        <v>1</v>
      </c>
      <c r="N40" s="171">
        <f t="shared" si="14"/>
        <v>-11</v>
      </c>
      <c r="O40" s="171">
        <f t="shared" si="15"/>
        <v>2</v>
      </c>
      <c r="P40" s="171">
        <f t="shared" si="16"/>
        <v>51</v>
      </c>
      <c r="Q40" s="88">
        <f t="shared" si="17"/>
        <v>-125</v>
      </c>
    </row>
    <row r="41" spans="2:17" ht="12.75" customHeight="1">
      <c r="B41" s="85" t="s">
        <v>99</v>
      </c>
      <c r="C41" s="92">
        <v>-54</v>
      </c>
      <c r="D41" s="92">
        <v>-64</v>
      </c>
      <c r="E41" s="92">
        <v>-121</v>
      </c>
      <c r="F41" s="92">
        <v>0</v>
      </c>
      <c r="G41" s="92">
        <v>0</v>
      </c>
      <c r="H41" s="92">
        <v>0</v>
      </c>
      <c r="I41" s="88">
        <v>-239</v>
      </c>
      <c r="K41" s="171">
        <f t="shared" si="11"/>
        <v>2</v>
      </c>
      <c r="L41" s="171">
        <f t="shared" si="12"/>
        <v>-10</v>
      </c>
      <c r="M41" s="171">
        <f t="shared" si="13"/>
        <v>-47</v>
      </c>
      <c r="N41" s="171">
        <f t="shared" si="14"/>
        <v>0</v>
      </c>
      <c r="O41" s="171">
        <f t="shared" si="15"/>
        <v>0</v>
      </c>
      <c r="P41" s="171">
        <f t="shared" si="16"/>
        <v>0</v>
      </c>
      <c r="Q41" s="88">
        <f t="shared" si="17"/>
        <v>-55</v>
      </c>
    </row>
    <row r="42" spans="2:17" ht="12.75" customHeight="1">
      <c r="B42" s="85" t="s">
        <v>104</v>
      </c>
      <c r="C42" s="92">
        <v>7</v>
      </c>
      <c r="D42" s="92">
        <v>0</v>
      </c>
      <c r="E42" s="92">
        <v>0</v>
      </c>
      <c r="F42" s="92">
        <v>-4</v>
      </c>
      <c r="G42" s="92">
        <v>0</v>
      </c>
      <c r="H42" s="92">
        <v>0</v>
      </c>
      <c r="I42" s="88">
        <v>3</v>
      </c>
      <c r="K42" s="171">
        <f t="shared" si="11"/>
        <v>-19</v>
      </c>
      <c r="L42" s="171">
        <f t="shared" si="12"/>
        <v>0</v>
      </c>
      <c r="M42" s="171">
        <f t="shared" si="13"/>
        <v>0</v>
      </c>
      <c r="N42" s="171">
        <f t="shared" si="14"/>
        <v>4</v>
      </c>
      <c r="O42" s="171">
        <f t="shared" si="15"/>
        <v>14</v>
      </c>
      <c r="P42" s="171">
        <f t="shared" si="16"/>
        <v>0</v>
      </c>
      <c r="Q42" s="88">
        <f t="shared" si="17"/>
        <v>-1</v>
      </c>
    </row>
    <row r="43" spans="2:17" ht="12.75" customHeight="1">
      <c r="B43" s="85" t="s">
        <v>301</v>
      </c>
      <c r="C43" s="92">
        <v>88</v>
      </c>
      <c r="D43" s="92">
        <v>10</v>
      </c>
      <c r="E43" s="92">
        <v>44</v>
      </c>
      <c r="F43" s="92">
        <v>0</v>
      </c>
      <c r="G43" s="92">
        <v>0</v>
      </c>
      <c r="H43" s="92">
        <v>21</v>
      </c>
      <c r="I43" s="88">
        <v>163</v>
      </c>
      <c r="K43" s="171">
        <f t="shared" si="11"/>
        <v>7</v>
      </c>
      <c r="L43" s="171">
        <f t="shared" si="12"/>
        <v>-3</v>
      </c>
      <c r="M43" s="171">
        <f t="shared" si="13"/>
        <v>-5</v>
      </c>
      <c r="N43" s="171">
        <f t="shared" si="14"/>
        <v>0</v>
      </c>
      <c r="O43" s="171">
        <f t="shared" si="15"/>
        <v>0</v>
      </c>
      <c r="P43" s="171">
        <f t="shared" si="16"/>
        <v>-3</v>
      </c>
      <c r="Q43" s="88">
        <f t="shared" si="17"/>
        <v>-4</v>
      </c>
    </row>
    <row r="44" spans="2:17" ht="12.75" customHeight="1">
      <c r="B44" s="85" t="s">
        <v>300</v>
      </c>
      <c r="C44" s="92">
        <v>-93</v>
      </c>
      <c r="D44" s="92">
        <v>163</v>
      </c>
      <c r="E44" s="92">
        <v>-135</v>
      </c>
      <c r="F44" s="92">
        <v>-23</v>
      </c>
      <c r="G44" s="92">
        <v>-11</v>
      </c>
      <c r="H44" s="92">
        <v>2</v>
      </c>
      <c r="I44" s="88">
        <v>-97</v>
      </c>
      <c r="K44" s="171">
        <f t="shared" si="11"/>
        <v>31</v>
      </c>
      <c r="L44" s="171">
        <f t="shared" si="12"/>
        <v>-275</v>
      </c>
      <c r="M44" s="171">
        <f t="shared" si="13"/>
        <v>44</v>
      </c>
      <c r="N44" s="171">
        <f t="shared" si="14"/>
        <v>-25</v>
      </c>
      <c r="O44" s="171">
        <f t="shared" si="15"/>
        <v>-31</v>
      </c>
      <c r="P44" s="171">
        <f t="shared" si="16"/>
        <v>-4</v>
      </c>
      <c r="Q44" s="88">
        <f t="shared" si="17"/>
        <v>-260</v>
      </c>
    </row>
    <row r="45" spans="2:17" ht="13.5" customHeight="1" thickBot="1">
      <c r="B45" s="131" t="s">
        <v>302</v>
      </c>
      <c r="C45" s="134">
        <v>-759</v>
      </c>
      <c r="D45" s="134">
        <v>-9245</v>
      </c>
      <c r="E45" s="134">
        <v>-864</v>
      </c>
      <c r="F45" s="134">
        <v>-476</v>
      </c>
      <c r="G45" s="134">
        <v>-129</v>
      </c>
      <c r="H45" s="134">
        <v>2214</v>
      </c>
      <c r="I45" s="132">
        <v>-9259</v>
      </c>
      <c r="K45" s="172">
        <f t="shared" si="11"/>
        <v>-8</v>
      </c>
      <c r="L45" s="172">
        <f t="shared" si="12"/>
        <v>-379</v>
      </c>
      <c r="M45" s="172">
        <f t="shared" si="13"/>
        <v>-144</v>
      </c>
      <c r="N45" s="172">
        <f t="shared" si="14"/>
        <v>-82</v>
      </c>
      <c r="O45" s="172">
        <f t="shared" si="15"/>
        <v>-23</v>
      </c>
      <c r="P45" s="172">
        <f t="shared" si="16"/>
        <v>317</v>
      </c>
      <c r="Q45" s="132">
        <f t="shared" si="17"/>
        <v>-319</v>
      </c>
    </row>
    <row r="46" spans="2:17" ht="12.75" customHeight="1" thickBot="1">
      <c r="B46" s="131" t="s">
        <v>105</v>
      </c>
      <c r="C46" s="163">
        <v>879</v>
      </c>
      <c r="D46" s="163">
        <v>423</v>
      </c>
      <c r="E46" s="163">
        <v>758</v>
      </c>
      <c r="F46" s="163">
        <v>362</v>
      </c>
      <c r="G46" s="163">
        <v>-33</v>
      </c>
      <c r="H46" s="163">
        <v>4</v>
      </c>
      <c r="I46" s="164">
        <v>2393</v>
      </c>
      <c r="K46" s="173">
        <f t="shared" si="11"/>
        <v>497</v>
      </c>
      <c r="L46" s="173">
        <f t="shared" si="12"/>
        <v>-65</v>
      </c>
      <c r="M46" s="173">
        <f t="shared" si="13"/>
        <v>-66</v>
      </c>
      <c r="N46" s="173">
        <f t="shared" si="14"/>
        <v>47</v>
      </c>
      <c r="O46" s="173">
        <f t="shared" si="15"/>
        <v>-33</v>
      </c>
      <c r="P46" s="173">
        <f t="shared" si="16"/>
        <v>-4</v>
      </c>
      <c r="Q46" s="164">
        <f t="shared" si="17"/>
        <v>376</v>
      </c>
    </row>
    <row r="47" spans="2:17" ht="13.5" customHeight="1" thickBot="1">
      <c r="B47" s="131" t="s">
        <v>107</v>
      </c>
      <c r="C47" s="163">
        <v>592</v>
      </c>
      <c r="D47" s="163">
        <v>375</v>
      </c>
      <c r="E47" s="163">
        <v>533</v>
      </c>
      <c r="F47" s="163">
        <v>266</v>
      </c>
      <c r="G47" s="163">
        <v>-49</v>
      </c>
      <c r="H47" s="163">
        <v>4</v>
      </c>
      <c r="I47" s="164">
        <v>1721</v>
      </c>
      <c r="K47" s="173">
        <f t="shared" si="11"/>
        <v>492</v>
      </c>
      <c r="L47" s="173">
        <f t="shared" si="12"/>
        <v>-67</v>
      </c>
      <c r="M47" s="173">
        <f t="shared" si="13"/>
        <v>-72</v>
      </c>
      <c r="N47" s="173">
        <f t="shared" si="14"/>
        <v>35</v>
      </c>
      <c r="O47" s="173">
        <f t="shared" si="15"/>
        <v>-31</v>
      </c>
      <c r="P47" s="173">
        <f t="shared" si="16"/>
        <v>-4</v>
      </c>
      <c r="Q47" s="164">
        <f t="shared" si="17"/>
        <v>353</v>
      </c>
    </row>
    <row r="48" spans="2:17" ht="12.75" customHeight="1">
      <c r="B48" s="85" t="s">
        <v>303</v>
      </c>
      <c r="C48" s="92">
        <v>0</v>
      </c>
      <c r="D48" s="92">
        <v>0</v>
      </c>
      <c r="E48" s="92">
        <v>0</v>
      </c>
      <c r="F48" s="92">
        <v>0</v>
      </c>
      <c r="G48" s="92">
        <v>0</v>
      </c>
      <c r="H48" s="92">
        <v>0</v>
      </c>
      <c r="I48" s="88">
        <v>0</v>
      </c>
      <c r="K48" s="171">
        <f t="shared" si="11"/>
        <v>9</v>
      </c>
      <c r="L48" s="171">
        <f t="shared" si="12"/>
        <v>0</v>
      </c>
      <c r="M48" s="171">
        <f t="shared" si="13"/>
        <v>0</v>
      </c>
      <c r="N48" s="171">
        <f t="shared" si="14"/>
        <v>0</v>
      </c>
      <c r="O48" s="171">
        <f t="shared" si="15"/>
        <v>3</v>
      </c>
      <c r="P48" s="171">
        <f t="shared" si="16"/>
        <v>0</v>
      </c>
      <c r="Q48" s="88">
        <f t="shared" si="17"/>
        <v>12</v>
      </c>
    </row>
    <row r="49" spans="2:17" ht="12.75" customHeight="1">
      <c r="B49" s="85" t="s">
        <v>304</v>
      </c>
      <c r="C49" s="92">
        <v>-294</v>
      </c>
      <c r="D49" s="92">
        <v>-22</v>
      </c>
      <c r="E49" s="92">
        <v>-362</v>
      </c>
      <c r="F49" s="92">
        <v>-105</v>
      </c>
      <c r="G49" s="92">
        <v>-6</v>
      </c>
      <c r="H49" s="92">
        <v>11</v>
      </c>
      <c r="I49" s="88">
        <v>-778</v>
      </c>
      <c r="K49" s="171">
        <f t="shared" si="11"/>
        <v>45</v>
      </c>
      <c r="L49" s="171">
        <f t="shared" si="12"/>
        <v>-37</v>
      </c>
      <c r="M49" s="171">
        <f t="shared" si="13"/>
        <v>30</v>
      </c>
      <c r="N49" s="171">
        <f t="shared" si="14"/>
        <v>24</v>
      </c>
      <c r="O49" s="171">
        <f t="shared" si="15"/>
        <v>-12</v>
      </c>
      <c r="P49" s="171">
        <f t="shared" si="16"/>
        <v>-25</v>
      </c>
      <c r="Q49" s="88">
        <f t="shared" si="17"/>
        <v>25</v>
      </c>
    </row>
    <row r="50" spans="2:17" ht="13.5" customHeight="1">
      <c r="B50" s="85" t="s">
        <v>118</v>
      </c>
      <c r="C50" s="92">
        <v>13470</v>
      </c>
      <c r="D50" s="92">
        <v>3876</v>
      </c>
      <c r="E50" s="92">
        <v>12533</v>
      </c>
      <c r="F50" s="92">
        <v>2804</v>
      </c>
      <c r="G50" s="92">
        <v>502</v>
      </c>
      <c r="H50" s="92">
        <v>-240</v>
      </c>
      <c r="I50" s="88">
        <v>32945</v>
      </c>
      <c r="K50" s="171">
        <f t="shared" si="11"/>
        <v>-852</v>
      </c>
      <c r="L50" s="171">
        <f t="shared" si="12"/>
        <v>-41</v>
      </c>
      <c r="M50" s="171">
        <f t="shared" si="13"/>
        <v>164</v>
      </c>
      <c r="N50" s="171">
        <f t="shared" si="14"/>
        <v>594</v>
      </c>
      <c r="O50" s="171">
        <f t="shared" si="15"/>
        <v>-5</v>
      </c>
      <c r="P50" s="171">
        <f t="shared" si="16"/>
        <v>33</v>
      </c>
      <c r="Q50" s="88">
        <f t="shared" si="17"/>
        <v>-107</v>
      </c>
    </row>
    <row r="51" spans="2:17" ht="12.75" customHeight="1">
      <c r="B51" s="85"/>
      <c r="C51" s="92"/>
      <c r="D51" s="92"/>
      <c r="E51" s="92"/>
      <c r="F51" s="92"/>
      <c r="G51" s="92"/>
      <c r="H51" s="92"/>
      <c r="I51" s="88"/>
      <c r="Q51" s="88"/>
    </row>
    <row r="52" spans="2:17" ht="13.5" customHeight="1">
      <c r="B52" s="83" t="s">
        <v>305</v>
      </c>
      <c r="C52" s="92">
        <v>8347</v>
      </c>
      <c r="D52" s="92">
        <v>2778</v>
      </c>
      <c r="E52" s="92">
        <v>10661</v>
      </c>
      <c r="F52" s="92">
        <v>1077</v>
      </c>
      <c r="G52" s="92">
        <v>1982</v>
      </c>
      <c r="H52" s="92">
        <v>0</v>
      </c>
      <c r="I52" s="88">
        <v>24845</v>
      </c>
      <c r="K52" s="171">
        <f aca="true" t="shared" si="18" ref="K52:Q52">C26-C52</f>
        <v>-978</v>
      </c>
      <c r="L52" s="171">
        <f t="shared" si="18"/>
        <v>144</v>
      </c>
      <c r="M52" s="171">
        <f t="shared" si="18"/>
        <v>330</v>
      </c>
      <c r="N52" s="171">
        <f t="shared" si="18"/>
        <v>767</v>
      </c>
      <c r="O52" s="171">
        <f t="shared" si="18"/>
        <v>-77</v>
      </c>
      <c r="P52" s="171">
        <f t="shared" si="18"/>
        <v>0</v>
      </c>
      <c r="Q52" s="88">
        <f t="shared" si="18"/>
        <v>186</v>
      </c>
    </row>
    <row r="53" spans="2:17" ht="12.75" customHeight="1">
      <c r="B53" s="83"/>
      <c r="C53" s="92"/>
      <c r="D53" s="92"/>
      <c r="E53" s="92"/>
      <c r="F53" s="92"/>
      <c r="G53" s="92"/>
      <c r="H53" s="92"/>
      <c r="I53" s="88"/>
      <c r="K53" s="1">
        <f aca="true" t="shared" si="19" ref="K53:Q53">_xlfn.IFERROR(B53/B74-1,"")</f>
      </c>
      <c r="L53" s="1">
        <f t="shared" si="19"/>
      </c>
      <c r="M53" s="1">
        <f t="shared" si="19"/>
      </c>
      <c r="N53" s="1">
        <f t="shared" si="19"/>
      </c>
      <c r="O53" s="1">
        <f t="shared" si="19"/>
      </c>
      <c r="P53" s="1">
        <f t="shared" si="19"/>
      </c>
      <c r="Q53" s="88">
        <f t="shared" si="19"/>
      </c>
    </row>
    <row r="54" spans="2:9" ht="15.75" customHeight="1">
      <c r="B54" s="1" t="s">
        <v>306</v>
      </c>
      <c r="C54" s="92"/>
      <c r="D54" s="92"/>
      <c r="E54" s="92"/>
      <c r="F54" s="92"/>
      <c r="G54" s="92"/>
      <c r="H54" s="92"/>
      <c r="I54" s="88"/>
    </row>
    <row r="55" ht="15.75" customHeight="1"/>
    <row r="56" ht="15.75" customHeight="1"/>
    <row r="57" spans="2:3" ht="15.75" customHeight="1">
      <c r="B57" s="2"/>
      <c r="C57" s="2"/>
    </row>
    <row r="58"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xl/worksheets/sheet9.xml><?xml version="1.0" encoding="utf-8"?>
<worksheet xmlns="http://schemas.openxmlformats.org/spreadsheetml/2006/main" xmlns:r="http://schemas.openxmlformats.org/officeDocument/2006/relationships">
  <dimension ref="B2:AA66"/>
  <sheetViews>
    <sheetView showGridLines="0" zoomScale="90" zoomScaleNormal="90" zoomScaleSheetLayoutView="90" workbookViewId="0" topLeftCell="A1">
      <selection activeCell="A1" sqref="A1"/>
    </sheetView>
  </sheetViews>
  <sheetFormatPr defaultColWidth="9.140625" defaultRowHeight="12.75"/>
  <cols>
    <col min="1" max="1" width="1.28515625" style="76" customWidth="1"/>
    <col min="2" max="2" width="43.57421875" style="76" customWidth="1"/>
    <col min="3" max="18" width="14.7109375" style="76" customWidth="1"/>
    <col min="19" max="23" width="17.7109375" style="76" hidden="1" customWidth="1"/>
    <col min="24" max="16384" width="9.140625" style="76" customWidth="1"/>
  </cols>
  <sheetData>
    <row r="2" spans="2:18" ht="15.75" customHeight="1">
      <c r="B2" s="174"/>
      <c r="C2" s="174"/>
      <c r="D2" s="174"/>
      <c r="E2" s="174"/>
      <c r="F2" s="174"/>
      <c r="G2" s="174"/>
      <c r="H2" s="174"/>
      <c r="I2" s="174"/>
      <c r="J2" s="174"/>
      <c r="K2" s="174"/>
      <c r="L2" s="174"/>
      <c r="M2" s="81"/>
      <c r="N2" s="81"/>
      <c r="O2" s="81"/>
      <c r="P2" s="81"/>
      <c r="Q2" s="81"/>
      <c r="R2" s="81"/>
    </row>
    <row r="3" ht="12.75">
      <c r="B3" s="75"/>
    </row>
    <row r="4" spans="2:18" ht="92.25" customHeight="1">
      <c r="B4" s="182" t="s">
        <v>333</v>
      </c>
      <c r="C4" s="206" t="s">
        <v>332</v>
      </c>
      <c r="D4" s="206"/>
      <c r="E4" s="206"/>
      <c r="F4" s="206"/>
      <c r="G4" s="206"/>
      <c r="H4" s="206"/>
      <c r="I4" s="206"/>
      <c r="J4" s="206"/>
      <c r="K4" s="206"/>
      <c r="L4" s="206"/>
      <c r="M4" s="206"/>
      <c r="N4" s="206"/>
      <c r="O4" s="206"/>
      <c r="P4" s="206"/>
      <c r="Q4" s="206"/>
      <c r="R4" s="206"/>
    </row>
    <row r="5" ht="12.75">
      <c r="B5" s="75"/>
    </row>
    <row r="6" ht="12.75">
      <c r="B6" s="75"/>
    </row>
    <row r="7" ht="12.75">
      <c r="B7" s="75"/>
    </row>
    <row r="8" ht="12.75">
      <c r="B8" s="75"/>
    </row>
    <row r="9" spans="2:18" ht="30" customHeight="1">
      <c r="B9" s="175" t="s">
        <v>68</v>
      </c>
      <c r="C9" s="184" t="s">
        <v>336</v>
      </c>
      <c r="D9" s="207" t="s">
        <v>81</v>
      </c>
      <c r="E9" s="207"/>
      <c r="F9" s="207"/>
      <c r="G9" s="207" t="s">
        <v>80</v>
      </c>
      <c r="H9" s="207"/>
      <c r="I9" s="207"/>
      <c r="J9" s="207" t="s">
        <v>78</v>
      </c>
      <c r="K9" s="207"/>
      <c r="L9" s="207"/>
      <c r="M9" s="207" t="s">
        <v>75</v>
      </c>
      <c r="N9" s="207"/>
      <c r="O9" s="207"/>
      <c r="P9" s="207" t="s">
        <v>74</v>
      </c>
      <c r="Q9" s="207"/>
      <c r="R9" s="207"/>
    </row>
    <row r="10" spans="2:18" ht="12.75">
      <c r="B10" s="176"/>
      <c r="C10" s="185" t="s">
        <v>113</v>
      </c>
      <c r="D10" s="208" t="s">
        <v>113</v>
      </c>
      <c r="E10" s="208"/>
      <c r="F10" s="208"/>
      <c r="G10" s="208" t="s">
        <v>113</v>
      </c>
      <c r="H10" s="208"/>
      <c r="I10" s="208"/>
      <c r="J10" s="208" t="s">
        <v>113</v>
      </c>
      <c r="K10" s="208"/>
      <c r="L10" s="208"/>
      <c r="M10" s="208" t="s">
        <v>113</v>
      </c>
      <c r="N10" s="208"/>
      <c r="O10" s="208"/>
      <c r="P10" s="208" t="s">
        <v>113</v>
      </c>
      <c r="Q10" s="208"/>
      <c r="R10" s="208"/>
    </row>
    <row r="11" spans="2:18" ht="30" customHeight="1" thickBot="1">
      <c r="B11" s="200"/>
      <c r="C11" s="203"/>
      <c r="D11" s="201" t="s">
        <v>308</v>
      </c>
      <c r="E11" s="202" t="s">
        <v>309</v>
      </c>
      <c r="F11" s="203" t="s">
        <v>310</v>
      </c>
      <c r="G11" s="201" t="s">
        <v>308</v>
      </c>
      <c r="H11" s="202" t="s">
        <v>309</v>
      </c>
      <c r="I11" s="203" t="s">
        <v>310</v>
      </c>
      <c r="J11" s="201" t="s">
        <v>308</v>
      </c>
      <c r="K11" s="202" t="s">
        <v>309</v>
      </c>
      <c r="L11" s="203" t="s">
        <v>310</v>
      </c>
      <c r="M11" s="201" t="s">
        <v>308</v>
      </c>
      <c r="N11" s="202" t="s">
        <v>309</v>
      </c>
      <c r="O11" s="203" t="s">
        <v>310</v>
      </c>
      <c r="P11" s="201" t="s">
        <v>308</v>
      </c>
      <c r="Q11" s="202" t="s">
        <v>309</v>
      </c>
      <c r="R11" s="203" t="s">
        <v>310</v>
      </c>
    </row>
    <row r="12" spans="2:18" ht="15">
      <c r="B12" s="129" t="s">
        <v>288</v>
      </c>
      <c r="C12" s="88">
        <v>1376</v>
      </c>
      <c r="D12" s="92">
        <v>1285</v>
      </c>
      <c r="E12" s="92">
        <v>921</v>
      </c>
      <c r="F12" s="88">
        <v>2206</v>
      </c>
      <c r="G12" s="92">
        <v>295</v>
      </c>
      <c r="H12" s="92">
        <v>362</v>
      </c>
      <c r="I12" s="88">
        <v>657</v>
      </c>
      <c r="J12" s="92">
        <v>494</v>
      </c>
      <c r="K12" s="92">
        <v>159</v>
      </c>
      <c r="L12" s="88">
        <v>653</v>
      </c>
      <c r="M12" s="92">
        <v>-123</v>
      </c>
      <c r="N12" s="92">
        <v>140</v>
      </c>
      <c r="O12" s="88">
        <v>17</v>
      </c>
      <c r="P12" s="92">
        <v>619</v>
      </c>
      <c r="Q12" s="92">
        <v>260</v>
      </c>
      <c r="R12" s="88">
        <v>879</v>
      </c>
    </row>
    <row r="13" spans="2:18" ht="15">
      <c r="B13" s="129" t="s">
        <v>289</v>
      </c>
      <c r="C13" s="88">
        <v>358</v>
      </c>
      <c r="D13" s="92">
        <v>1410</v>
      </c>
      <c r="E13" s="92">
        <v>-796</v>
      </c>
      <c r="F13" s="88">
        <v>614</v>
      </c>
      <c r="G13" s="92">
        <v>648</v>
      </c>
      <c r="H13" s="92">
        <v>-324</v>
      </c>
      <c r="I13" s="88">
        <v>324</v>
      </c>
      <c r="J13" s="92">
        <v>-8</v>
      </c>
      <c r="K13" s="92">
        <v>-133</v>
      </c>
      <c r="L13" s="88">
        <v>-141</v>
      </c>
      <c r="M13" s="92">
        <v>110</v>
      </c>
      <c r="N13" s="92">
        <v>-102</v>
      </c>
      <c r="O13" s="88">
        <v>8</v>
      </c>
      <c r="P13" s="92">
        <v>660</v>
      </c>
      <c r="Q13" s="92">
        <v>-237</v>
      </c>
      <c r="R13" s="88">
        <v>423</v>
      </c>
    </row>
    <row r="14" spans="2:27" ht="15">
      <c r="B14" s="129" t="s">
        <v>290</v>
      </c>
      <c r="C14" s="88">
        <v>692</v>
      </c>
      <c r="D14" s="92">
        <v>2559</v>
      </c>
      <c r="E14" s="92">
        <v>0</v>
      </c>
      <c r="F14" s="88">
        <v>2559</v>
      </c>
      <c r="G14" s="92">
        <v>594</v>
      </c>
      <c r="H14" s="92">
        <v>0</v>
      </c>
      <c r="I14" s="88">
        <v>594</v>
      </c>
      <c r="J14" s="92">
        <v>542</v>
      </c>
      <c r="K14" s="92">
        <v>0</v>
      </c>
      <c r="L14" s="88">
        <v>542</v>
      </c>
      <c r="M14" s="92">
        <v>665</v>
      </c>
      <c r="N14" s="92">
        <v>0</v>
      </c>
      <c r="O14" s="88">
        <v>665</v>
      </c>
      <c r="P14" s="92">
        <v>758</v>
      </c>
      <c r="Q14" s="92">
        <v>0</v>
      </c>
      <c r="R14" s="88">
        <v>758</v>
      </c>
      <c r="AA14" s="77"/>
    </row>
    <row r="15" spans="2:27" ht="15">
      <c r="B15" s="129" t="s">
        <v>271</v>
      </c>
      <c r="C15" s="88">
        <v>409</v>
      </c>
      <c r="D15" s="92">
        <v>759</v>
      </c>
      <c r="E15" s="92">
        <v>0</v>
      </c>
      <c r="F15" s="88">
        <v>759</v>
      </c>
      <c r="G15" s="92">
        <v>199</v>
      </c>
      <c r="H15" s="92">
        <v>0</v>
      </c>
      <c r="I15" s="88">
        <v>199</v>
      </c>
      <c r="J15" s="92">
        <v>110</v>
      </c>
      <c r="K15" s="92">
        <v>0</v>
      </c>
      <c r="L15" s="88">
        <v>110</v>
      </c>
      <c r="M15" s="92">
        <v>88</v>
      </c>
      <c r="N15" s="92">
        <v>0</v>
      </c>
      <c r="O15" s="88">
        <v>88</v>
      </c>
      <c r="P15" s="92">
        <v>362</v>
      </c>
      <c r="Q15" s="92">
        <v>0</v>
      </c>
      <c r="R15" s="88">
        <v>362</v>
      </c>
      <c r="AA15" s="77"/>
    </row>
    <row r="16" spans="2:27" ht="15">
      <c r="B16" s="130" t="s">
        <v>291</v>
      </c>
      <c r="C16" s="88">
        <v>-66</v>
      </c>
      <c r="D16" s="92">
        <v>-61</v>
      </c>
      <c r="E16" s="92">
        <v>-125</v>
      </c>
      <c r="F16" s="88">
        <v>-186</v>
      </c>
      <c r="G16" s="92">
        <v>-40</v>
      </c>
      <c r="H16" s="92">
        <v>-38</v>
      </c>
      <c r="I16" s="88">
        <v>-78</v>
      </c>
      <c r="J16" s="92">
        <v>-6</v>
      </c>
      <c r="K16" s="92">
        <v>-26</v>
      </c>
      <c r="L16" s="88">
        <v>-32</v>
      </c>
      <c r="M16" s="92">
        <v>-5</v>
      </c>
      <c r="N16" s="92">
        <v>-38</v>
      </c>
      <c r="O16" s="88">
        <v>-43</v>
      </c>
      <c r="P16" s="92">
        <v>-10</v>
      </c>
      <c r="Q16" s="92">
        <v>-23</v>
      </c>
      <c r="R16" s="88">
        <v>-33</v>
      </c>
      <c r="AA16" s="77"/>
    </row>
    <row r="17" spans="2:27" ht="15">
      <c r="B17" s="130" t="s">
        <v>292</v>
      </c>
      <c r="C17" s="88">
        <v>0</v>
      </c>
      <c r="D17" s="92">
        <v>22</v>
      </c>
      <c r="E17" s="92">
        <v>0</v>
      </c>
      <c r="F17" s="88">
        <v>22</v>
      </c>
      <c r="G17" s="92">
        <v>11</v>
      </c>
      <c r="H17" s="92">
        <v>0</v>
      </c>
      <c r="I17" s="88">
        <v>11</v>
      </c>
      <c r="J17" s="92">
        <v>5</v>
      </c>
      <c r="K17" s="92">
        <v>0</v>
      </c>
      <c r="L17" s="88">
        <v>5</v>
      </c>
      <c r="M17" s="92">
        <v>2</v>
      </c>
      <c r="N17" s="92">
        <v>0</v>
      </c>
      <c r="O17" s="88">
        <v>2</v>
      </c>
      <c r="P17" s="92">
        <v>4</v>
      </c>
      <c r="Q17" s="92">
        <v>0</v>
      </c>
      <c r="R17" s="88">
        <v>4</v>
      </c>
      <c r="S17" s="61"/>
      <c r="T17" s="6"/>
      <c r="U17" s="6"/>
      <c r="V17" s="6"/>
      <c r="W17" s="6"/>
      <c r="X17" s="177"/>
      <c r="Y17" s="77"/>
      <c r="Z17" s="77"/>
      <c r="AA17" s="77"/>
    </row>
    <row r="18" spans="2:18" ht="15">
      <c r="B18" s="130" t="s">
        <v>215</v>
      </c>
      <c r="C18" s="198">
        <v>2769</v>
      </c>
      <c r="D18" s="199">
        <v>5974</v>
      </c>
      <c r="E18" s="199">
        <v>0</v>
      </c>
      <c r="F18" s="198">
        <v>5974</v>
      </c>
      <c r="G18" s="199">
        <v>1707</v>
      </c>
      <c r="H18" s="199">
        <v>0</v>
      </c>
      <c r="I18" s="198">
        <v>1707</v>
      </c>
      <c r="J18" s="199">
        <v>1137</v>
      </c>
      <c r="K18" s="199">
        <v>0</v>
      </c>
      <c r="L18" s="198">
        <v>1137</v>
      </c>
      <c r="M18" s="199">
        <v>737</v>
      </c>
      <c r="N18" s="199">
        <v>0</v>
      </c>
      <c r="O18" s="198">
        <v>737</v>
      </c>
      <c r="P18" s="199">
        <v>2393</v>
      </c>
      <c r="Q18" s="199">
        <v>0</v>
      </c>
      <c r="R18" s="198">
        <v>2393</v>
      </c>
    </row>
    <row r="19" spans="4:5" ht="12.75">
      <c r="D19" s="178"/>
      <c r="E19" s="178"/>
    </row>
    <row r="21" spans="2:18" ht="30" customHeight="1">
      <c r="B21" s="175" t="s">
        <v>95</v>
      </c>
      <c r="C21" s="184" t="s">
        <v>336</v>
      </c>
      <c r="D21" s="207" t="s">
        <v>81</v>
      </c>
      <c r="E21" s="207"/>
      <c r="F21" s="207"/>
      <c r="G21" s="207" t="s">
        <v>80</v>
      </c>
      <c r="H21" s="207"/>
      <c r="I21" s="207"/>
      <c r="J21" s="207" t="s">
        <v>78</v>
      </c>
      <c r="K21" s="207"/>
      <c r="L21" s="207"/>
      <c r="M21" s="207" t="s">
        <v>75</v>
      </c>
      <c r="N21" s="207"/>
      <c r="O21" s="207"/>
      <c r="P21" s="207" t="s">
        <v>74</v>
      </c>
      <c r="Q21" s="207"/>
      <c r="R21" s="207"/>
    </row>
    <row r="22" spans="2:18" ht="12.75">
      <c r="B22" s="176"/>
      <c r="C22" s="185" t="s">
        <v>113</v>
      </c>
      <c r="D22" s="208" t="s">
        <v>113</v>
      </c>
      <c r="E22" s="208"/>
      <c r="F22" s="208"/>
      <c r="G22" s="208" t="s">
        <v>113</v>
      </c>
      <c r="H22" s="208"/>
      <c r="I22" s="208"/>
      <c r="J22" s="208" t="s">
        <v>113</v>
      </c>
      <c r="K22" s="208"/>
      <c r="L22" s="208"/>
      <c r="M22" s="208" t="s">
        <v>113</v>
      </c>
      <c r="N22" s="208"/>
      <c r="O22" s="208"/>
      <c r="P22" s="208" t="s">
        <v>113</v>
      </c>
      <c r="Q22" s="208"/>
      <c r="R22" s="208"/>
    </row>
    <row r="23" spans="2:18" ht="30" customHeight="1" thickBot="1">
      <c r="B23" s="200"/>
      <c r="C23" s="203"/>
      <c r="D23" s="201" t="s">
        <v>308</v>
      </c>
      <c r="E23" s="202" t="s">
        <v>309</v>
      </c>
      <c r="F23" s="203" t="s">
        <v>310</v>
      </c>
      <c r="G23" s="201" t="s">
        <v>308</v>
      </c>
      <c r="H23" s="202" t="s">
        <v>309</v>
      </c>
      <c r="I23" s="203" t="s">
        <v>310</v>
      </c>
      <c r="J23" s="201" t="s">
        <v>308</v>
      </c>
      <c r="K23" s="202" t="s">
        <v>309</v>
      </c>
      <c r="L23" s="203" t="s">
        <v>310</v>
      </c>
      <c r="M23" s="201" t="s">
        <v>308</v>
      </c>
      <c r="N23" s="202" t="s">
        <v>309</v>
      </c>
      <c r="O23" s="203" t="s">
        <v>310</v>
      </c>
      <c r="P23" s="201" t="s">
        <v>308</v>
      </c>
      <c r="Q23" s="202" t="s">
        <v>309</v>
      </c>
      <c r="R23" s="203" t="s">
        <v>310</v>
      </c>
    </row>
    <row r="24" spans="2:18" ht="15">
      <c r="B24" s="129" t="s">
        <v>288</v>
      </c>
      <c r="C24" s="88">
        <v>1851</v>
      </c>
      <c r="D24" s="92">
        <v>4291</v>
      </c>
      <c r="E24" s="92">
        <v>997</v>
      </c>
      <c r="F24" s="88">
        <v>5288</v>
      </c>
      <c r="G24" s="92">
        <v>1195</v>
      </c>
      <c r="H24" s="92">
        <v>391</v>
      </c>
      <c r="I24" s="88">
        <v>1586</v>
      </c>
      <c r="J24" s="92">
        <v>957</v>
      </c>
      <c r="K24" s="92">
        <v>162</v>
      </c>
      <c r="L24" s="88">
        <v>1119</v>
      </c>
      <c r="M24" s="92">
        <v>1094</v>
      </c>
      <c r="N24" s="92">
        <v>138</v>
      </c>
      <c r="O24" s="88">
        <v>1232</v>
      </c>
      <c r="P24" s="92">
        <v>1045</v>
      </c>
      <c r="Q24" s="92">
        <v>306</v>
      </c>
      <c r="R24" s="88">
        <v>1351</v>
      </c>
    </row>
    <row r="25" spans="2:18" ht="15">
      <c r="B25" s="129" t="s">
        <v>289</v>
      </c>
      <c r="C25" s="88">
        <v>9932</v>
      </c>
      <c r="D25" s="92">
        <v>28180</v>
      </c>
      <c r="E25" s="92">
        <v>0</v>
      </c>
      <c r="F25" s="88">
        <v>28180</v>
      </c>
      <c r="G25" s="92">
        <v>8570</v>
      </c>
      <c r="H25" s="92">
        <v>3</v>
      </c>
      <c r="I25" s="88">
        <v>8573</v>
      </c>
      <c r="J25" s="92">
        <v>4727</v>
      </c>
      <c r="K25" s="92">
        <v>-2</v>
      </c>
      <c r="L25" s="88">
        <v>4725</v>
      </c>
      <c r="M25" s="92">
        <v>5264</v>
      </c>
      <c r="N25" s="92">
        <v>-2</v>
      </c>
      <c r="O25" s="88">
        <v>5262</v>
      </c>
      <c r="P25" s="92">
        <v>9619</v>
      </c>
      <c r="Q25" s="92">
        <v>1</v>
      </c>
      <c r="R25" s="88">
        <v>9620</v>
      </c>
    </row>
    <row r="26" spans="2:27" ht="15">
      <c r="B26" s="129" t="s">
        <v>290</v>
      </c>
      <c r="C26" s="88">
        <v>1469</v>
      </c>
      <c r="D26" s="92">
        <v>4915</v>
      </c>
      <c r="E26" s="92">
        <v>0</v>
      </c>
      <c r="F26" s="88">
        <v>4915</v>
      </c>
      <c r="G26" s="92">
        <v>1416</v>
      </c>
      <c r="H26" s="92">
        <v>0</v>
      </c>
      <c r="I26" s="88">
        <v>1416</v>
      </c>
      <c r="J26" s="92">
        <v>1037</v>
      </c>
      <c r="K26" s="92">
        <v>0</v>
      </c>
      <c r="L26" s="88">
        <v>1037</v>
      </c>
      <c r="M26" s="92">
        <v>1065</v>
      </c>
      <c r="N26" s="92">
        <v>0</v>
      </c>
      <c r="O26" s="88">
        <v>1065</v>
      </c>
      <c r="P26" s="92">
        <v>1397</v>
      </c>
      <c r="Q26" s="92">
        <v>0</v>
      </c>
      <c r="R26" s="88">
        <v>1397</v>
      </c>
      <c r="AA26" s="77"/>
    </row>
    <row r="27" spans="2:27" ht="15">
      <c r="B27" s="129" t="s">
        <v>271</v>
      </c>
      <c r="C27" s="88">
        <v>859</v>
      </c>
      <c r="D27" s="92">
        <v>2195</v>
      </c>
      <c r="E27" s="92">
        <v>0</v>
      </c>
      <c r="F27" s="88">
        <v>2195</v>
      </c>
      <c r="G27" s="92">
        <v>757</v>
      </c>
      <c r="H27" s="92">
        <v>0</v>
      </c>
      <c r="I27" s="88">
        <v>757</v>
      </c>
      <c r="J27" s="92">
        <v>315</v>
      </c>
      <c r="K27" s="92">
        <v>0</v>
      </c>
      <c r="L27" s="88">
        <v>315</v>
      </c>
      <c r="M27" s="92">
        <v>381</v>
      </c>
      <c r="N27" s="92">
        <v>0</v>
      </c>
      <c r="O27" s="88">
        <v>381</v>
      </c>
      <c r="P27" s="92">
        <v>742</v>
      </c>
      <c r="Q27" s="92">
        <v>0</v>
      </c>
      <c r="R27" s="88">
        <v>742</v>
      </c>
      <c r="AA27" s="77"/>
    </row>
    <row r="28" spans="2:27" ht="15">
      <c r="B28" s="130" t="s">
        <v>291</v>
      </c>
      <c r="C28" s="88">
        <v>72</v>
      </c>
      <c r="D28" s="92">
        <v>240</v>
      </c>
      <c r="E28" s="92">
        <v>122</v>
      </c>
      <c r="F28" s="88">
        <v>362</v>
      </c>
      <c r="G28" s="92">
        <v>56</v>
      </c>
      <c r="H28" s="92">
        <v>26</v>
      </c>
      <c r="I28" s="88">
        <v>82</v>
      </c>
      <c r="J28" s="92">
        <v>64</v>
      </c>
      <c r="K28" s="92">
        <v>31</v>
      </c>
      <c r="L28" s="88">
        <v>95</v>
      </c>
      <c r="M28" s="92">
        <v>73</v>
      </c>
      <c r="N28" s="92">
        <v>32</v>
      </c>
      <c r="O28" s="88">
        <v>105</v>
      </c>
      <c r="P28" s="92">
        <v>47</v>
      </c>
      <c r="Q28" s="92">
        <v>33</v>
      </c>
      <c r="R28" s="88">
        <v>80</v>
      </c>
      <c r="AA28" s="77"/>
    </row>
    <row r="29" spans="2:27" ht="15">
      <c r="B29" s="130" t="s">
        <v>292</v>
      </c>
      <c r="C29" s="88">
        <v>-2531</v>
      </c>
      <c r="D29" s="92">
        <v>-6625</v>
      </c>
      <c r="E29" s="92">
        <v>-1119</v>
      </c>
      <c r="F29" s="88">
        <v>-7744</v>
      </c>
      <c r="G29" s="92">
        <v>-1848</v>
      </c>
      <c r="H29" s="92">
        <v>-420</v>
      </c>
      <c r="I29" s="88">
        <v>-2268</v>
      </c>
      <c r="J29" s="92">
        <v>-1400</v>
      </c>
      <c r="K29" s="92">
        <v>-191</v>
      </c>
      <c r="L29" s="88">
        <v>-1591</v>
      </c>
      <c r="M29" s="92">
        <v>-1507</v>
      </c>
      <c r="N29" s="92">
        <v>-168</v>
      </c>
      <c r="O29" s="88">
        <v>-1675</v>
      </c>
      <c r="P29" s="92">
        <v>-1870</v>
      </c>
      <c r="Q29" s="92">
        <v>-340</v>
      </c>
      <c r="R29" s="88">
        <v>-2210</v>
      </c>
      <c r="S29" s="61"/>
      <c r="T29" s="6"/>
      <c r="U29" s="6"/>
      <c r="V29" s="6"/>
      <c r="W29" s="6"/>
      <c r="X29" s="177"/>
      <c r="Y29" s="77"/>
      <c r="Z29" s="77"/>
      <c r="AA29" s="77"/>
    </row>
    <row r="30" spans="2:27" ht="15">
      <c r="B30" s="130" t="s">
        <v>215</v>
      </c>
      <c r="C30" s="198">
        <v>11652</v>
      </c>
      <c r="D30" s="92">
        <v>33196</v>
      </c>
      <c r="E30" s="92">
        <v>0</v>
      </c>
      <c r="F30" s="88">
        <v>33196</v>
      </c>
      <c r="G30" s="92">
        <v>10146</v>
      </c>
      <c r="H30" s="92">
        <v>0</v>
      </c>
      <c r="I30" s="88">
        <v>10146</v>
      </c>
      <c r="J30" s="92">
        <v>5700</v>
      </c>
      <c r="K30" s="92">
        <v>0</v>
      </c>
      <c r="L30" s="88">
        <v>5700</v>
      </c>
      <c r="M30" s="92">
        <v>6370</v>
      </c>
      <c r="N30" s="92">
        <v>0</v>
      </c>
      <c r="O30" s="88">
        <v>6370</v>
      </c>
      <c r="P30" s="92">
        <v>10980</v>
      </c>
      <c r="Q30" s="92">
        <v>0</v>
      </c>
      <c r="R30" s="88">
        <v>10980</v>
      </c>
      <c r="S30" s="6"/>
      <c r="T30" s="6"/>
      <c r="U30" s="6"/>
      <c r="V30" s="6"/>
      <c r="W30" s="6"/>
      <c r="X30" s="177"/>
      <c r="Y30" s="77"/>
      <c r="Z30" s="77"/>
      <c r="AA30" s="77"/>
    </row>
    <row r="33" spans="2:18" ht="23.25">
      <c r="B33" s="175" t="s">
        <v>307</v>
      </c>
      <c r="C33" s="184" t="s">
        <v>336</v>
      </c>
      <c r="D33" s="207" t="s">
        <v>81</v>
      </c>
      <c r="E33" s="207"/>
      <c r="F33" s="207"/>
      <c r="G33" s="207" t="s">
        <v>80</v>
      </c>
      <c r="H33" s="207"/>
      <c r="I33" s="207"/>
      <c r="J33" s="207" t="s">
        <v>78</v>
      </c>
      <c r="K33" s="207"/>
      <c r="L33" s="207"/>
      <c r="M33" s="207" t="s">
        <v>75</v>
      </c>
      <c r="N33" s="207"/>
      <c r="O33" s="207"/>
      <c r="P33" s="207" t="s">
        <v>74</v>
      </c>
      <c r="Q33" s="207"/>
      <c r="R33" s="207"/>
    </row>
    <row r="34" spans="3:18" ht="12.75">
      <c r="C34" s="185" t="s">
        <v>113</v>
      </c>
      <c r="D34" s="208" t="s">
        <v>113</v>
      </c>
      <c r="E34" s="208"/>
      <c r="F34" s="208"/>
      <c r="G34" s="208" t="s">
        <v>113</v>
      </c>
      <c r="H34" s="208"/>
      <c r="I34" s="208"/>
      <c r="J34" s="208" t="s">
        <v>113</v>
      </c>
      <c r="K34" s="208"/>
      <c r="L34" s="208"/>
      <c r="M34" s="208" t="s">
        <v>113</v>
      </c>
      <c r="N34" s="208"/>
      <c r="O34" s="208"/>
      <c r="P34" s="208" t="s">
        <v>113</v>
      </c>
      <c r="Q34" s="208"/>
      <c r="R34" s="208"/>
    </row>
    <row r="35" spans="2:18" ht="30" customHeight="1" thickBot="1">
      <c r="B35" s="200"/>
      <c r="C35" s="203"/>
      <c r="D35" s="201" t="s">
        <v>308</v>
      </c>
      <c r="E35" s="202" t="s">
        <v>309</v>
      </c>
      <c r="F35" s="203" t="s">
        <v>310</v>
      </c>
      <c r="G35" s="201" t="s">
        <v>308</v>
      </c>
      <c r="H35" s="202" t="s">
        <v>309</v>
      </c>
      <c r="I35" s="203" t="s">
        <v>310</v>
      </c>
      <c r="J35" s="201" t="s">
        <v>308</v>
      </c>
      <c r="K35" s="202" t="s">
        <v>309</v>
      </c>
      <c r="L35" s="203" t="s">
        <v>310</v>
      </c>
      <c r="M35" s="201" t="s">
        <v>308</v>
      </c>
      <c r="N35" s="202" t="s">
        <v>309</v>
      </c>
      <c r="O35" s="203" t="s">
        <v>310</v>
      </c>
      <c r="P35" s="201" t="s">
        <v>308</v>
      </c>
      <c r="Q35" s="202" t="s">
        <v>309</v>
      </c>
      <c r="R35" s="203" t="s">
        <v>310</v>
      </c>
    </row>
    <row r="36" spans="2:27" ht="15">
      <c r="B36" s="129" t="s">
        <v>288</v>
      </c>
      <c r="C36" s="88">
        <v>-767</v>
      </c>
      <c r="D36" s="92">
        <v>-4071</v>
      </c>
      <c r="E36" s="92">
        <v>-79</v>
      </c>
      <c r="F36" s="88">
        <v>-4150</v>
      </c>
      <c r="G36" s="92">
        <v>-1155</v>
      </c>
      <c r="H36" s="92">
        <v>-29</v>
      </c>
      <c r="I36" s="88">
        <v>-1184</v>
      </c>
      <c r="J36" s="92">
        <v>-697</v>
      </c>
      <c r="K36" s="92">
        <v>-5</v>
      </c>
      <c r="L36" s="88">
        <v>-702</v>
      </c>
      <c r="M36" s="92">
        <v>-1506</v>
      </c>
      <c r="N36" s="92">
        <v>1</v>
      </c>
      <c r="O36" s="88">
        <v>-1505</v>
      </c>
      <c r="P36" s="92">
        <v>-713</v>
      </c>
      <c r="Q36" s="92">
        <v>-46</v>
      </c>
      <c r="R36" s="88">
        <v>-759</v>
      </c>
      <c r="AA36" s="77"/>
    </row>
    <row r="37" spans="2:27" ht="15">
      <c r="B37" s="129" t="s">
        <v>289</v>
      </c>
      <c r="C37" s="88">
        <v>-9624</v>
      </c>
      <c r="D37" s="92">
        <v>-27021</v>
      </c>
      <c r="E37" s="92">
        <v>-751</v>
      </c>
      <c r="F37" s="88">
        <v>-27772</v>
      </c>
      <c r="G37" s="92">
        <v>-7984</v>
      </c>
      <c r="H37" s="92">
        <v>-318</v>
      </c>
      <c r="I37" s="88">
        <v>-8302</v>
      </c>
      <c r="J37" s="92">
        <v>-4800</v>
      </c>
      <c r="K37" s="92">
        <v>-118</v>
      </c>
      <c r="L37" s="88">
        <v>-4918</v>
      </c>
      <c r="M37" s="92">
        <v>-5217</v>
      </c>
      <c r="N37" s="92">
        <v>-89</v>
      </c>
      <c r="O37" s="88">
        <v>-5306</v>
      </c>
      <c r="P37" s="92">
        <v>-9020</v>
      </c>
      <c r="Q37" s="92">
        <v>-226</v>
      </c>
      <c r="R37" s="88">
        <v>-9246</v>
      </c>
      <c r="AA37" s="77"/>
    </row>
    <row r="38" spans="2:27" ht="15">
      <c r="B38" s="129" t="s">
        <v>290</v>
      </c>
      <c r="C38" s="88">
        <v>-1008</v>
      </c>
      <c r="D38" s="92">
        <v>-3280</v>
      </c>
      <c r="E38" s="92">
        <v>0</v>
      </c>
      <c r="F38" s="88">
        <v>-3280</v>
      </c>
      <c r="G38" s="92">
        <v>-1059</v>
      </c>
      <c r="H38" s="92">
        <v>0</v>
      </c>
      <c r="I38" s="88">
        <v>-1059</v>
      </c>
      <c r="J38" s="92">
        <v>-727</v>
      </c>
      <c r="K38" s="92">
        <v>0</v>
      </c>
      <c r="L38" s="88">
        <v>-727</v>
      </c>
      <c r="M38" s="92">
        <v>-630</v>
      </c>
      <c r="N38" s="92">
        <v>0</v>
      </c>
      <c r="O38" s="88">
        <v>-630</v>
      </c>
      <c r="P38" s="92">
        <v>-864</v>
      </c>
      <c r="Q38" s="92">
        <v>0</v>
      </c>
      <c r="R38" s="88">
        <v>-864</v>
      </c>
      <c r="AA38" s="77"/>
    </row>
    <row r="39" spans="2:27" ht="15">
      <c r="B39" s="129" t="s">
        <v>271</v>
      </c>
      <c r="C39" s="88">
        <v>-558</v>
      </c>
      <c r="D39" s="92">
        <v>-1796</v>
      </c>
      <c r="E39" s="92">
        <v>0</v>
      </c>
      <c r="F39" s="88">
        <v>-1796</v>
      </c>
      <c r="G39" s="92">
        <v>-657</v>
      </c>
      <c r="H39" s="92">
        <v>0</v>
      </c>
      <c r="I39" s="88">
        <v>-657</v>
      </c>
      <c r="J39" s="92">
        <v>-290</v>
      </c>
      <c r="K39" s="92">
        <v>0</v>
      </c>
      <c r="L39" s="88">
        <v>-290</v>
      </c>
      <c r="M39" s="92">
        <v>-373</v>
      </c>
      <c r="N39" s="92">
        <v>0</v>
      </c>
      <c r="O39" s="88">
        <v>-373</v>
      </c>
      <c r="P39" s="92">
        <v>-476</v>
      </c>
      <c r="Q39" s="92">
        <v>0</v>
      </c>
      <c r="R39" s="88">
        <v>-476</v>
      </c>
      <c r="AA39" s="77"/>
    </row>
    <row r="40" spans="2:27" ht="15">
      <c r="B40" s="130" t="s">
        <v>291</v>
      </c>
      <c r="C40" s="88">
        <v>-152</v>
      </c>
      <c r="D40" s="92">
        <v>-316</v>
      </c>
      <c r="E40" s="92">
        <v>-290</v>
      </c>
      <c r="F40" s="88">
        <v>-606</v>
      </c>
      <c r="G40" s="92">
        <v>-101</v>
      </c>
      <c r="H40" s="92">
        <v>-74</v>
      </c>
      <c r="I40" s="88">
        <v>-175</v>
      </c>
      <c r="J40" s="92">
        <v>-74</v>
      </c>
      <c r="K40" s="92">
        <v>-67</v>
      </c>
      <c r="L40" s="88">
        <v>-141</v>
      </c>
      <c r="M40" s="92">
        <v>-80</v>
      </c>
      <c r="N40" s="92">
        <v>-81</v>
      </c>
      <c r="O40" s="88">
        <v>-161</v>
      </c>
      <c r="P40" s="92">
        <v>-61</v>
      </c>
      <c r="Q40" s="92">
        <v>-68</v>
      </c>
      <c r="R40" s="88">
        <v>-129</v>
      </c>
      <c r="AA40" s="77"/>
    </row>
    <row r="41" spans="2:27" ht="15">
      <c r="B41" s="130" t="s">
        <v>292</v>
      </c>
      <c r="C41" s="88">
        <v>2531</v>
      </c>
      <c r="D41" s="92">
        <v>6648</v>
      </c>
      <c r="E41" s="92">
        <v>1120</v>
      </c>
      <c r="F41" s="88">
        <v>7768</v>
      </c>
      <c r="G41" s="92">
        <v>1858</v>
      </c>
      <c r="H41" s="92">
        <v>421</v>
      </c>
      <c r="I41" s="88">
        <v>2279</v>
      </c>
      <c r="J41" s="92">
        <v>1406</v>
      </c>
      <c r="K41" s="92">
        <v>190</v>
      </c>
      <c r="L41" s="88">
        <v>1596</v>
      </c>
      <c r="M41" s="92">
        <v>1509</v>
      </c>
      <c r="N41" s="92">
        <v>169</v>
      </c>
      <c r="O41" s="88">
        <v>1678</v>
      </c>
      <c r="P41" s="92">
        <v>1875</v>
      </c>
      <c r="Q41" s="92">
        <v>340</v>
      </c>
      <c r="R41" s="88">
        <v>2215</v>
      </c>
      <c r="AA41" s="77"/>
    </row>
    <row r="42" spans="2:18" ht="15">
      <c r="B42" s="130" t="s">
        <v>215</v>
      </c>
      <c r="C42" s="198">
        <v>-9578</v>
      </c>
      <c r="D42" s="92">
        <v>-29836</v>
      </c>
      <c r="E42" s="92">
        <v>0</v>
      </c>
      <c r="F42" s="88">
        <v>-29836</v>
      </c>
      <c r="G42" s="92">
        <v>-9098</v>
      </c>
      <c r="H42" s="92">
        <v>0</v>
      </c>
      <c r="I42" s="88">
        <v>-9098</v>
      </c>
      <c r="J42" s="92">
        <v>-5182</v>
      </c>
      <c r="K42" s="92">
        <v>0</v>
      </c>
      <c r="L42" s="88">
        <v>-5182</v>
      </c>
      <c r="M42" s="92">
        <v>-6297</v>
      </c>
      <c r="N42" s="92">
        <v>0</v>
      </c>
      <c r="O42" s="88">
        <v>-6297</v>
      </c>
      <c r="P42" s="92">
        <v>-9259</v>
      </c>
      <c r="Q42" s="92">
        <v>0</v>
      </c>
      <c r="R42" s="88">
        <v>-9259</v>
      </c>
    </row>
    <row r="45" spans="2:18" s="179" customFormat="1" ht="23.25">
      <c r="B45" s="175" t="s">
        <v>340</v>
      </c>
      <c r="C45" s="184" t="s">
        <v>336</v>
      </c>
      <c r="D45" s="207" t="s">
        <v>81</v>
      </c>
      <c r="E45" s="207"/>
      <c r="F45" s="207"/>
      <c r="G45" s="207" t="s">
        <v>80</v>
      </c>
      <c r="H45" s="207"/>
      <c r="I45" s="207"/>
      <c r="J45" s="207" t="s">
        <v>78</v>
      </c>
      <c r="K45" s="207"/>
      <c r="L45" s="207"/>
      <c r="M45" s="207" t="s">
        <v>75</v>
      </c>
      <c r="N45" s="207"/>
      <c r="O45" s="207"/>
      <c r="P45" s="207" t="s">
        <v>74</v>
      </c>
      <c r="Q45" s="207"/>
      <c r="R45" s="207"/>
    </row>
    <row r="46" spans="2:18" s="179" customFormat="1" ht="12.75">
      <c r="B46" s="176"/>
      <c r="C46" s="185" t="s">
        <v>113</v>
      </c>
      <c r="D46" s="208" t="s">
        <v>113</v>
      </c>
      <c r="E46" s="208"/>
      <c r="F46" s="208"/>
      <c r="G46" s="208" t="s">
        <v>113</v>
      </c>
      <c r="H46" s="208"/>
      <c r="I46" s="208"/>
      <c r="J46" s="208" t="s">
        <v>113</v>
      </c>
      <c r="K46" s="208"/>
      <c r="L46" s="208"/>
      <c r="M46" s="208" t="s">
        <v>113</v>
      </c>
      <c r="N46" s="208"/>
      <c r="O46" s="208"/>
      <c r="P46" s="208" t="s">
        <v>113</v>
      </c>
      <c r="Q46" s="208"/>
      <c r="R46" s="208"/>
    </row>
    <row r="47" spans="2:18" s="179" customFormat="1" ht="26.25" thickBot="1">
      <c r="B47" s="200"/>
      <c r="C47" s="203"/>
      <c r="D47" s="201" t="s">
        <v>308</v>
      </c>
      <c r="E47" s="202" t="s">
        <v>309</v>
      </c>
      <c r="F47" s="203" t="s">
        <v>310</v>
      </c>
      <c r="G47" s="201" t="s">
        <v>308</v>
      </c>
      <c r="H47" s="202" t="s">
        <v>309</v>
      </c>
      <c r="I47" s="203" t="s">
        <v>310</v>
      </c>
      <c r="J47" s="201" t="s">
        <v>308</v>
      </c>
      <c r="K47" s="202" t="s">
        <v>309</v>
      </c>
      <c r="L47" s="203" t="s">
        <v>310</v>
      </c>
      <c r="M47" s="201" t="s">
        <v>308</v>
      </c>
      <c r="N47" s="202" t="s">
        <v>309</v>
      </c>
      <c r="O47" s="203" t="s">
        <v>310</v>
      </c>
      <c r="P47" s="201" t="s">
        <v>308</v>
      </c>
      <c r="Q47" s="202" t="s">
        <v>309</v>
      </c>
      <c r="R47" s="203" t="s">
        <v>310</v>
      </c>
    </row>
    <row r="48" spans="2:18" s="179" customFormat="1" ht="15">
      <c r="B48" s="129" t="s">
        <v>288</v>
      </c>
      <c r="C48" s="88">
        <v>1084</v>
      </c>
      <c r="D48" s="92">
        <v>220</v>
      </c>
      <c r="E48" s="92">
        <v>918</v>
      </c>
      <c r="F48" s="88">
        <v>1138</v>
      </c>
      <c r="G48" s="92">
        <v>40</v>
      </c>
      <c r="H48" s="92">
        <v>362</v>
      </c>
      <c r="I48" s="88">
        <v>402</v>
      </c>
      <c r="J48" s="92">
        <v>260</v>
      </c>
      <c r="K48" s="92">
        <v>157</v>
      </c>
      <c r="L48" s="88">
        <v>417</v>
      </c>
      <c r="M48" s="92">
        <v>-412</v>
      </c>
      <c r="N48" s="92">
        <v>139</v>
      </c>
      <c r="O48" s="88">
        <v>-273</v>
      </c>
      <c r="P48" s="92">
        <v>332</v>
      </c>
      <c r="Q48" s="92">
        <v>260</v>
      </c>
      <c r="R48" s="88">
        <v>592</v>
      </c>
    </row>
    <row r="49" spans="2:18" s="179" customFormat="1" ht="15">
      <c r="B49" s="129" t="s">
        <v>289</v>
      </c>
      <c r="C49" s="88">
        <v>308</v>
      </c>
      <c r="D49" s="92">
        <v>1159</v>
      </c>
      <c r="E49" s="92">
        <v>-751</v>
      </c>
      <c r="F49" s="88">
        <v>408</v>
      </c>
      <c r="G49" s="92">
        <v>586</v>
      </c>
      <c r="H49" s="92">
        <v>-315</v>
      </c>
      <c r="I49" s="88">
        <v>271</v>
      </c>
      <c r="J49" s="92">
        <v>-73</v>
      </c>
      <c r="K49" s="92">
        <v>-120</v>
      </c>
      <c r="L49" s="88">
        <v>-193</v>
      </c>
      <c r="M49" s="92">
        <v>47</v>
      </c>
      <c r="N49" s="92">
        <v>-91</v>
      </c>
      <c r="O49" s="88">
        <v>-44</v>
      </c>
      <c r="P49" s="92">
        <v>599</v>
      </c>
      <c r="Q49" s="92">
        <v>-225</v>
      </c>
      <c r="R49" s="88">
        <v>374</v>
      </c>
    </row>
    <row r="50" spans="2:18" s="179" customFormat="1" ht="15">
      <c r="B50" s="129" t="s">
        <v>290</v>
      </c>
      <c r="C50" s="88">
        <v>461</v>
      </c>
      <c r="D50" s="92">
        <v>1635</v>
      </c>
      <c r="E50" s="92">
        <v>0</v>
      </c>
      <c r="F50" s="88">
        <v>1635</v>
      </c>
      <c r="G50" s="92">
        <v>357</v>
      </c>
      <c r="H50" s="92">
        <v>0</v>
      </c>
      <c r="I50" s="88">
        <v>357</v>
      </c>
      <c r="J50" s="92">
        <v>310</v>
      </c>
      <c r="K50" s="92">
        <v>0</v>
      </c>
      <c r="L50" s="88">
        <v>310</v>
      </c>
      <c r="M50" s="92">
        <v>435</v>
      </c>
      <c r="N50" s="92">
        <v>0</v>
      </c>
      <c r="O50" s="88">
        <v>435</v>
      </c>
      <c r="P50" s="92">
        <v>533</v>
      </c>
      <c r="Q50" s="92">
        <v>0</v>
      </c>
      <c r="R50" s="88">
        <v>533</v>
      </c>
    </row>
    <row r="51" spans="2:18" s="179" customFormat="1" ht="15">
      <c r="B51" s="129" t="s">
        <v>271</v>
      </c>
      <c r="C51" s="88">
        <v>301</v>
      </c>
      <c r="D51" s="92">
        <v>399</v>
      </c>
      <c r="E51" s="92">
        <v>0</v>
      </c>
      <c r="F51" s="88">
        <v>399</v>
      </c>
      <c r="G51" s="92">
        <v>100</v>
      </c>
      <c r="H51" s="92">
        <v>0</v>
      </c>
      <c r="I51" s="88">
        <v>100</v>
      </c>
      <c r="J51" s="92">
        <v>25</v>
      </c>
      <c r="K51" s="92">
        <v>0</v>
      </c>
      <c r="L51" s="88">
        <v>25</v>
      </c>
      <c r="M51" s="92">
        <v>8</v>
      </c>
      <c r="N51" s="92">
        <v>0</v>
      </c>
      <c r="O51" s="88">
        <v>8</v>
      </c>
      <c r="P51" s="92">
        <v>266</v>
      </c>
      <c r="Q51" s="92">
        <v>0</v>
      </c>
      <c r="R51" s="88">
        <v>266</v>
      </c>
    </row>
    <row r="52" spans="2:18" s="179" customFormat="1" ht="15">
      <c r="B52" s="130" t="s">
        <v>291</v>
      </c>
      <c r="C52" s="88">
        <v>-80</v>
      </c>
      <c r="D52" s="92">
        <v>-76</v>
      </c>
      <c r="E52" s="92">
        <v>-168</v>
      </c>
      <c r="F52" s="88">
        <v>-244</v>
      </c>
      <c r="G52" s="92">
        <v>-45</v>
      </c>
      <c r="H52" s="92">
        <v>-48</v>
      </c>
      <c r="I52" s="88">
        <v>-93</v>
      </c>
      <c r="J52" s="92">
        <v>-10</v>
      </c>
      <c r="K52" s="92">
        <v>-36</v>
      </c>
      <c r="L52" s="88">
        <v>-46</v>
      </c>
      <c r="M52" s="92">
        <v>-7</v>
      </c>
      <c r="N52" s="92">
        <v>-49</v>
      </c>
      <c r="O52" s="88">
        <v>-56</v>
      </c>
      <c r="P52" s="92">
        <v>-14</v>
      </c>
      <c r="Q52" s="92">
        <v>-35</v>
      </c>
      <c r="R52" s="88">
        <v>-49</v>
      </c>
    </row>
    <row r="53" spans="2:18" s="179" customFormat="1" ht="15">
      <c r="B53" s="130" t="s">
        <v>292</v>
      </c>
      <c r="C53" s="88">
        <v>0</v>
      </c>
      <c r="D53" s="92">
        <v>23</v>
      </c>
      <c r="E53" s="92">
        <v>1</v>
      </c>
      <c r="F53" s="88">
        <v>24</v>
      </c>
      <c r="G53" s="92">
        <v>10</v>
      </c>
      <c r="H53" s="92">
        <v>1</v>
      </c>
      <c r="I53" s="88">
        <v>11</v>
      </c>
      <c r="J53" s="92">
        <v>6</v>
      </c>
      <c r="K53" s="92">
        <v>-1</v>
      </c>
      <c r="L53" s="88">
        <v>5</v>
      </c>
      <c r="M53" s="92">
        <v>2</v>
      </c>
      <c r="N53" s="92">
        <v>1</v>
      </c>
      <c r="O53" s="88">
        <v>3</v>
      </c>
      <c r="P53" s="92">
        <v>5</v>
      </c>
      <c r="Q53" s="92">
        <v>0</v>
      </c>
      <c r="R53" s="88">
        <v>5</v>
      </c>
    </row>
    <row r="54" spans="2:18" s="179" customFormat="1" ht="15">
      <c r="B54" s="130" t="s">
        <v>215</v>
      </c>
      <c r="C54" s="198">
        <v>2074</v>
      </c>
      <c r="D54" s="199">
        <v>3360</v>
      </c>
      <c r="E54" s="199">
        <v>0</v>
      </c>
      <c r="F54" s="198">
        <v>3360</v>
      </c>
      <c r="G54" s="199">
        <v>1048</v>
      </c>
      <c r="H54" s="199">
        <v>0</v>
      </c>
      <c r="I54" s="198">
        <v>1048</v>
      </c>
      <c r="J54" s="199">
        <v>518</v>
      </c>
      <c r="K54" s="199">
        <v>0</v>
      </c>
      <c r="L54" s="198">
        <v>518</v>
      </c>
      <c r="M54" s="199">
        <v>73</v>
      </c>
      <c r="N54" s="199">
        <v>0</v>
      </c>
      <c r="O54" s="198">
        <v>73</v>
      </c>
      <c r="P54" s="199">
        <v>1721</v>
      </c>
      <c r="Q54" s="199">
        <v>0</v>
      </c>
      <c r="R54" s="198">
        <v>1721</v>
      </c>
    </row>
    <row r="55" spans="2:18" s="179" customFormat="1" ht="12.75">
      <c r="B55" s="76"/>
      <c r="C55" s="76"/>
      <c r="D55" s="76"/>
      <c r="E55" s="76"/>
      <c r="F55" s="76"/>
      <c r="G55" s="76"/>
      <c r="H55" s="76"/>
      <c r="I55" s="76"/>
      <c r="J55" s="76"/>
      <c r="K55" s="76"/>
      <c r="L55" s="76"/>
      <c r="M55" s="76"/>
      <c r="N55" s="76"/>
      <c r="O55" s="76"/>
      <c r="P55" s="76"/>
      <c r="Q55" s="76"/>
      <c r="R55" s="76"/>
    </row>
    <row r="56" spans="2:18" s="179" customFormat="1" ht="12.75">
      <c r="B56" s="76"/>
      <c r="C56" s="76"/>
      <c r="D56" s="76"/>
      <c r="E56" s="76"/>
      <c r="F56" s="76"/>
      <c r="G56" s="76"/>
      <c r="H56" s="76"/>
      <c r="I56" s="76"/>
      <c r="J56" s="76"/>
      <c r="K56" s="76"/>
      <c r="L56" s="76"/>
      <c r="M56" s="76"/>
      <c r="N56" s="76"/>
      <c r="O56" s="76"/>
      <c r="P56" s="76"/>
      <c r="Q56" s="76"/>
      <c r="R56" s="76"/>
    </row>
    <row r="57" spans="2:18" s="179" customFormat="1" ht="23.25">
      <c r="B57" s="175" t="s">
        <v>344</v>
      </c>
      <c r="C57" s="184" t="s">
        <v>336</v>
      </c>
      <c r="D57" s="207" t="s">
        <v>81</v>
      </c>
      <c r="E57" s="207"/>
      <c r="F57" s="207"/>
      <c r="G57" s="207" t="s">
        <v>80</v>
      </c>
      <c r="H57" s="207"/>
      <c r="I57" s="207"/>
      <c r="J57" s="207" t="s">
        <v>78</v>
      </c>
      <c r="K57" s="207"/>
      <c r="L57" s="207"/>
      <c r="M57" s="207" t="s">
        <v>75</v>
      </c>
      <c r="N57" s="207"/>
      <c r="O57" s="207"/>
      <c r="P57" s="207" t="s">
        <v>74</v>
      </c>
      <c r="Q57" s="207"/>
      <c r="R57" s="207"/>
    </row>
    <row r="58" spans="2:18" ht="12.75">
      <c r="B58" s="176"/>
      <c r="C58" s="185" t="s">
        <v>113</v>
      </c>
      <c r="D58" s="208" t="s">
        <v>113</v>
      </c>
      <c r="E58" s="208"/>
      <c r="F58" s="208"/>
      <c r="G58" s="208" t="s">
        <v>113</v>
      </c>
      <c r="H58" s="208"/>
      <c r="I58" s="208"/>
      <c r="J58" s="208" t="s">
        <v>113</v>
      </c>
      <c r="K58" s="208"/>
      <c r="L58" s="208"/>
      <c r="M58" s="208" t="s">
        <v>113</v>
      </c>
      <c r="N58" s="208"/>
      <c r="O58" s="208"/>
      <c r="P58" s="208" t="s">
        <v>113</v>
      </c>
      <c r="Q58" s="208"/>
      <c r="R58" s="208"/>
    </row>
    <row r="59" spans="2:18" ht="26.25" thickBot="1">
      <c r="B59" s="200"/>
      <c r="C59" s="203"/>
      <c r="D59" s="201" t="s">
        <v>308</v>
      </c>
      <c r="E59" s="202" t="s">
        <v>309</v>
      </c>
      <c r="F59" s="203" t="s">
        <v>310</v>
      </c>
      <c r="G59" s="201" t="s">
        <v>308</v>
      </c>
      <c r="H59" s="202" t="s">
        <v>309</v>
      </c>
      <c r="I59" s="203" t="s">
        <v>310</v>
      </c>
      <c r="J59" s="201" t="s">
        <v>308</v>
      </c>
      <c r="K59" s="202" t="s">
        <v>309</v>
      </c>
      <c r="L59" s="203" t="s">
        <v>310</v>
      </c>
      <c r="M59" s="201" t="s">
        <v>308</v>
      </c>
      <c r="N59" s="202" t="s">
        <v>309</v>
      </c>
      <c r="O59" s="203" t="s">
        <v>310</v>
      </c>
      <c r="P59" s="201" t="s">
        <v>308</v>
      </c>
      <c r="Q59" s="202" t="s">
        <v>309</v>
      </c>
      <c r="R59" s="203" t="s">
        <v>310</v>
      </c>
    </row>
    <row r="60" spans="2:18" ht="15">
      <c r="B60" s="129" t="s">
        <v>288</v>
      </c>
      <c r="C60" s="88">
        <v>-292</v>
      </c>
      <c r="D60" s="92">
        <v>-1065</v>
      </c>
      <c r="E60" s="92">
        <v>-3</v>
      </c>
      <c r="F60" s="88">
        <v>-1068</v>
      </c>
      <c r="G60" s="92">
        <v>-255</v>
      </c>
      <c r="H60" s="92">
        <v>0</v>
      </c>
      <c r="I60" s="88">
        <v>-255</v>
      </c>
      <c r="J60" s="92">
        <v>-234</v>
      </c>
      <c r="K60" s="92">
        <v>-2</v>
      </c>
      <c r="L60" s="88">
        <v>-236</v>
      </c>
      <c r="M60" s="92">
        <v>-289</v>
      </c>
      <c r="N60" s="92">
        <v>-1</v>
      </c>
      <c r="O60" s="88">
        <v>-290</v>
      </c>
      <c r="P60" s="92">
        <v>-287</v>
      </c>
      <c r="Q60" s="92">
        <v>0</v>
      </c>
      <c r="R60" s="88">
        <v>-287</v>
      </c>
    </row>
    <row r="61" spans="2:18" ht="15">
      <c r="B61" s="129" t="s">
        <v>289</v>
      </c>
      <c r="C61" s="88">
        <v>-50</v>
      </c>
      <c r="D61" s="92">
        <v>-251</v>
      </c>
      <c r="E61" s="92">
        <v>45</v>
      </c>
      <c r="F61" s="88">
        <v>-206</v>
      </c>
      <c r="G61" s="92">
        <v>-62</v>
      </c>
      <c r="H61" s="92">
        <v>9</v>
      </c>
      <c r="I61" s="88">
        <v>-53</v>
      </c>
      <c r="J61" s="92">
        <v>-65</v>
      </c>
      <c r="K61" s="92">
        <v>13</v>
      </c>
      <c r="L61" s="88">
        <v>-52</v>
      </c>
      <c r="M61" s="92">
        <v>-63</v>
      </c>
      <c r="N61" s="92">
        <v>11</v>
      </c>
      <c r="O61" s="88">
        <v>-52</v>
      </c>
      <c r="P61" s="92">
        <v>-61</v>
      </c>
      <c r="Q61" s="92">
        <v>12</v>
      </c>
      <c r="R61" s="88">
        <v>-49</v>
      </c>
    </row>
    <row r="62" spans="2:18" ht="15">
      <c r="B62" s="129" t="s">
        <v>290</v>
      </c>
      <c r="C62" s="88">
        <v>-231</v>
      </c>
      <c r="D62" s="92">
        <v>-924</v>
      </c>
      <c r="E62" s="92">
        <v>0</v>
      </c>
      <c r="F62" s="88">
        <v>-924</v>
      </c>
      <c r="G62" s="92">
        <v>-237</v>
      </c>
      <c r="H62" s="92">
        <v>0</v>
      </c>
      <c r="I62" s="88">
        <v>-237</v>
      </c>
      <c r="J62" s="92">
        <v>-232</v>
      </c>
      <c r="K62" s="92">
        <v>0</v>
      </c>
      <c r="L62" s="88">
        <v>-232</v>
      </c>
      <c r="M62" s="92">
        <v>-230</v>
      </c>
      <c r="N62" s="92">
        <v>0</v>
      </c>
      <c r="O62" s="88">
        <v>-230</v>
      </c>
      <c r="P62" s="92">
        <v>-225</v>
      </c>
      <c r="Q62" s="92">
        <v>0</v>
      </c>
      <c r="R62" s="88">
        <v>-225</v>
      </c>
    </row>
    <row r="63" spans="2:18" ht="15">
      <c r="B63" s="129" t="s">
        <v>271</v>
      </c>
      <c r="C63" s="88">
        <v>-108</v>
      </c>
      <c r="D63" s="92">
        <v>-360</v>
      </c>
      <c r="E63" s="92">
        <v>0</v>
      </c>
      <c r="F63" s="88">
        <v>-360</v>
      </c>
      <c r="G63" s="92">
        <v>-99</v>
      </c>
      <c r="H63" s="92">
        <v>0</v>
      </c>
      <c r="I63" s="88">
        <v>-99</v>
      </c>
      <c r="J63" s="92">
        <v>-85</v>
      </c>
      <c r="K63" s="92">
        <v>0</v>
      </c>
      <c r="L63" s="88">
        <v>-85</v>
      </c>
      <c r="M63" s="92">
        <v>-80</v>
      </c>
      <c r="N63" s="92">
        <v>0</v>
      </c>
      <c r="O63" s="88">
        <v>-80</v>
      </c>
      <c r="P63" s="92">
        <v>-96</v>
      </c>
      <c r="Q63" s="92">
        <v>0</v>
      </c>
      <c r="R63" s="88">
        <v>-96</v>
      </c>
    </row>
    <row r="64" spans="2:18" ht="15">
      <c r="B64" s="130" t="s">
        <v>291</v>
      </c>
      <c r="C64" s="88">
        <v>-14</v>
      </c>
      <c r="D64" s="92">
        <v>-15</v>
      </c>
      <c r="E64" s="92">
        <v>-43</v>
      </c>
      <c r="F64" s="88">
        <v>-58</v>
      </c>
      <c r="G64" s="92">
        <v>-5</v>
      </c>
      <c r="H64" s="92">
        <v>-10</v>
      </c>
      <c r="I64" s="88">
        <v>-15</v>
      </c>
      <c r="J64" s="92">
        <v>-4</v>
      </c>
      <c r="K64" s="92">
        <v>-10</v>
      </c>
      <c r="L64" s="88">
        <v>-14</v>
      </c>
      <c r="M64" s="92">
        <v>-2</v>
      </c>
      <c r="N64" s="92">
        <v>-11</v>
      </c>
      <c r="O64" s="88">
        <v>-13</v>
      </c>
      <c r="P64" s="92">
        <v>-4</v>
      </c>
      <c r="Q64" s="92">
        <v>-12</v>
      </c>
      <c r="R64" s="88">
        <v>-16</v>
      </c>
    </row>
    <row r="65" spans="2:18" ht="15">
      <c r="B65" s="130" t="s">
        <v>292</v>
      </c>
      <c r="C65" s="88">
        <v>0</v>
      </c>
      <c r="D65" s="92">
        <v>1</v>
      </c>
      <c r="E65" s="92">
        <v>1</v>
      </c>
      <c r="F65" s="88">
        <v>2</v>
      </c>
      <c r="G65" s="92">
        <v>-1</v>
      </c>
      <c r="H65" s="92">
        <v>1</v>
      </c>
      <c r="I65" s="88">
        <v>0</v>
      </c>
      <c r="J65" s="92">
        <v>1</v>
      </c>
      <c r="K65" s="92">
        <v>-1</v>
      </c>
      <c r="L65" s="88">
        <v>0</v>
      </c>
      <c r="M65" s="92">
        <v>0</v>
      </c>
      <c r="N65" s="92">
        <v>1</v>
      </c>
      <c r="O65" s="88">
        <v>1</v>
      </c>
      <c r="P65" s="92">
        <v>1</v>
      </c>
      <c r="Q65" s="92">
        <v>0</v>
      </c>
      <c r="R65" s="88">
        <v>1</v>
      </c>
    </row>
    <row r="66" spans="2:18" ht="15">
      <c r="B66" s="130" t="s">
        <v>215</v>
      </c>
      <c r="C66" s="198">
        <v>-695</v>
      </c>
      <c r="D66" s="199">
        <v>-2614</v>
      </c>
      <c r="E66" s="199">
        <v>0</v>
      </c>
      <c r="F66" s="198">
        <v>-2614</v>
      </c>
      <c r="G66" s="199">
        <v>-659</v>
      </c>
      <c r="H66" s="199">
        <v>0</v>
      </c>
      <c r="I66" s="198">
        <v>-659</v>
      </c>
      <c r="J66" s="199">
        <v>-619</v>
      </c>
      <c r="K66" s="199">
        <v>0</v>
      </c>
      <c r="L66" s="198">
        <v>-619</v>
      </c>
      <c r="M66" s="199">
        <v>-664</v>
      </c>
      <c r="N66" s="199">
        <v>0</v>
      </c>
      <c r="O66" s="198">
        <v>-664</v>
      </c>
      <c r="P66" s="199">
        <v>-672</v>
      </c>
      <c r="Q66" s="199">
        <v>0</v>
      </c>
      <c r="R66" s="198">
        <v>-672</v>
      </c>
    </row>
  </sheetData>
  <sheetProtection/>
  <mergeCells count="51">
    <mergeCell ref="J57:L57"/>
    <mergeCell ref="G34:I34"/>
    <mergeCell ref="P57:R57"/>
    <mergeCell ref="P45:R45"/>
    <mergeCell ref="D58:F58"/>
    <mergeCell ref="G58:I58"/>
    <mergeCell ref="J58:L58"/>
    <mergeCell ref="M58:O58"/>
    <mergeCell ref="P58:R58"/>
    <mergeCell ref="D57:F57"/>
    <mergeCell ref="G57:I57"/>
    <mergeCell ref="M33:O33"/>
    <mergeCell ref="M57:O57"/>
    <mergeCell ref="D9:F9"/>
    <mergeCell ref="D46:F46"/>
    <mergeCell ref="G46:I46"/>
    <mergeCell ref="J46:L46"/>
    <mergeCell ref="M46:O46"/>
    <mergeCell ref="J9:L9"/>
    <mergeCell ref="M9:O9"/>
    <mergeCell ref="P46:R46"/>
    <mergeCell ref="D45:F45"/>
    <mergeCell ref="G45:I45"/>
    <mergeCell ref="J45:L45"/>
    <mergeCell ref="M45:O45"/>
    <mergeCell ref="P21:R21"/>
    <mergeCell ref="D33:F33"/>
    <mergeCell ref="G21:I21"/>
    <mergeCell ref="J21:L21"/>
    <mergeCell ref="M21:O21"/>
    <mergeCell ref="J22:L22"/>
    <mergeCell ref="M22:O22"/>
    <mergeCell ref="D34:F34"/>
    <mergeCell ref="J34:L34"/>
    <mergeCell ref="M34:O34"/>
    <mergeCell ref="D21:F21"/>
    <mergeCell ref="P34:R34"/>
    <mergeCell ref="D22:F22"/>
    <mergeCell ref="G22:I22"/>
    <mergeCell ref="G33:I33"/>
    <mergeCell ref="P22:R22"/>
    <mergeCell ref="P33:R33"/>
    <mergeCell ref="J33:L33"/>
    <mergeCell ref="C4:R4"/>
    <mergeCell ref="P9:R9"/>
    <mergeCell ref="D10:F10"/>
    <mergeCell ref="G10:I10"/>
    <mergeCell ref="J10:L10"/>
    <mergeCell ref="G9:I9"/>
    <mergeCell ref="M10:O10"/>
    <mergeCell ref="P10:R10"/>
  </mergeCells>
  <conditionalFormatting sqref="E12:E17 E24:E30 E36:E41">
    <cfRule type="cellIs" priority="85" dxfId="1" operator="lessThan" stopIfTrue="1">
      <formula>0</formula>
    </cfRule>
    <cfRule type="cellIs" priority="86" dxfId="0" operator="greaterThan" stopIfTrue="1">
      <formula>0</formula>
    </cfRule>
  </conditionalFormatting>
  <conditionalFormatting sqref="H12:H17">
    <cfRule type="cellIs" priority="83" dxfId="1" operator="lessThan" stopIfTrue="1">
      <formula>0</formula>
    </cfRule>
    <cfRule type="cellIs" priority="84" dxfId="0" operator="greaterThan" stopIfTrue="1">
      <formula>0</formula>
    </cfRule>
  </conditionalFormatting>
  <conditionalFormatting sqref="H24:H30">
    <cfRule type="cellIs" priority="81" dxfId="1" operator="lessThan" stopIfTrue="1">
      <formula>0</formula>
    </cfRule>
    <cfRule type="cellIs" priority="82" dxfId="0" operator="greaterThan" stopIfTrue="1">
      <formula>0</formula>
    </cfRule>
  </conditionalFormatting>
  <conditionalFormatting sqref="H36:H41">
    <cfRule type="cellIs" priority="79" dxfId="1" operator="lessThan" stopIfTrue="1">
      <formula>0</formula>
    </cfRule>
    <cfRule type="cellIs" priority="80" dxfId="0" operator="greaterThan" stopIfTrue="1">
      <formula>0</formula>
    </cfRule>
  </conditionalFormatting>
  <conditionalFormatting sqref="K12:K17">
    <cfRule type="cellIs" priority="77" dxfId="1" operator="lessThan" stopIfTrue="1">
      <formula>0</formula>
    </cfRule>
    <cfRule type="cellIs" priority="78" dxfId="0" operator="greaterThan" stopIfTrue="1">
      <formula>0</formula>
    </cfRule>
  </conditionalFormatting>
  <conditionalFormatting sqref="K24:K30">
    <cfRule type="cellIs" priority="75" dxfId="1" operator="lessThan" stopIfTrue="1">
      <formula>0</formula>
    </cfRule>
    <cfRule type="cellIs" priority="76" dxfId="0" operator="greaterThan" stopIfTrue="1">
      <formula>0</formula>
    </cfRule>
  </conditionalFormatting>
  <conditionalFormatting sqref="K36:K41">
    <cfRule type="cellIs" priority="73" dxfId="1" operator="lessThan" stopIfTrue="1">
      <formula>0</formula>
    </cfRule>
    <cfRule type="cellIs" priority="74" dxfId="0" operator="greaterThan" stopIfTrue="1">
      <formula>0</formula>
    </cfRule>
  </conditionalFormatting>
  <conditionalFormatting sqref="N12:N17">
    <cfRule type="cellIs" priority="71" dxfId="1" operator="lessThan" stopIfTrue="1">
      <formula>0</formula>
    </cfRule>
    <cfRule type="cellIs" priority="72" dxfId="0" operator="greaterThan" stopIfTrue="1">
      <formula>0</formula>
    </cfRule>
  </conditionalFormatting>
  <conditionalFormatting sqref="Q12:Q17">
    <cfRule type="cellIs" priority="69" dxfId="1" operator="lessThan" stopIfTrue="1">
      <formula>0</formula>
    </cfRule>
    <cfRule type="cellIs" priority="70" dxfId="0" operator="greaterThan" stopIfTrue="1">
      <formula>0</formula>
    </cfRule>
  </conditionalFormatting>
  <conditionalFormatting sqref="Q24:Q30">
    <cfRule type="cellIs" priority="67" dxfId="1" operator="lessThan" stopIfTrue="1">
      <formula>0</formula>
    </cfRule>
    <cfRule type="cellIs" priority="68" dxfId="0" operator="greaterThan" stopIfTrue="1">
      <formula>0</formula>
    </cfRule>
  </conditionalFormatting>
  <conditionalFormatting sqref="N24:N30">
    <cfRule type="cellIs" priority="65" dxfId="1" operator="lessThan" stopIfTrue="1">
      <formula>0</formula>
    </cfRule>
    <cfRule type="cellIs" priority="66" dxfId="0" operator="greaterThan" stopIfTrue="1">
      <formula>0</formula>
    </cfRule>
  </conditionalFormatting>
  <conditionalFormatting sqref="N36:N41">
    <cfRule type="cellIs" priority="63" dxfId="1" operator="lessThan" stopIfTrue="1">
      <formula>0</formula>
    </cfRule>
    <cfRule type="cellIs" priority="64" dxfId="0" operator="greaterThan" stopIfTrue="1">
      <formula>0</formula>
    </cfRule>
  </conditionalFormatting>
  <conditionalFormatting sqref="Q36:Q41">
    <cfRule type="cellIs" priority="61" dxfId="1" operator="lessThan" stopIfTrue="1">
      <formula>0</formula>
    </cfRule>
    <cfRule type="cellIs" priority="62" dxfId="0" operator="greaterThan" stopIfTrue="1">
      <formula>0</formula>
    </cfRule>
  </conditionalFormatting>
  <conditionalFormatting sqref="Q66">
    <cfRule type="cellIs" priority="11" dxfId="1" operator="lessThan" stopIfTrue="1">
      <formula>0</formula>
    </cfRule>
    <cfRule type="cellIs" priority="12" dxfId="0" operator="greaterThan" stopIfTrue="1">
      <formula>0</formula>
    </cfRule>
  </conditionalFormatting>
  <conditionalFormatting sqref="Q42">
    <cfRule type="cellIs" priority="1" dxfId="1" operator="lessThan" stopIfTrue="1">
      <formula>0</formula>
    </cfRule>
    <cfRule type="cellIs" priority="2" dxfId="0" operator="greaterThan" stopIfTrue="1">
      <formula>0</formula>
    </cfRule>
  </conditionalFormatting>
  <conditionalFormatting sqref="E18">
    <cfRule type="cellIs" priority="59" dxfId="1" operator="lessThan" stopIfTrue="1">
      <formula>0</formula>
    </cfRule>
    <cfRule type="cellIs" priority="60" dxfId="0" operator="greaterThan" stopIfTrue="1">
      <formula>0</formula>
    </cfRule>
  </conditionalFormatting>
  <conditionalFormatting sqref="H18">
    <cfRule type="cellIs" priority="57" dxfId="1" operator="lessThan" stopIfTrue="1">
      <formula>0</formula>
    </cfRule>
    <cfRule type="cellIs" priority="58" dxfId="0" operator="greaterThan" stopIfTrue="1">
      <formula>0</formula>
    </cfRule>
  </conditionalFormatting>
  <conditionalFormatting sqref="K18">
    <cfRule type="cellIs" priority="55" dxfId="1" operator="lessThan" stopIfTrue="1">
      <formula>0</formula>
    </cfRule>
    <cfRule type="cellIs" priority="56" dxfId="0" operator="greaterThan" stopIfTrue="1">
      <formula>0</formula>
    </cfRule>
  </conditionalFormatting>
  <conditionalFormatting sqref="N18">
    <cfRule type="cellIs" priority="53" dxfId="1" operator="lessThan" stopIfTrue="1">
      <formula>0</formula>
    </cfRule>
    <cfRule type="cellIs" priority="54" dxfId="0" operator="greaterThan" stopIfTrue="1">
      <formula>0</formula>
    </cfRule>
  </conditionalFormatting>
  <conditionalFormatting sqref="Q18">
    <cfRule type="cellIs" priority="51" dxfId="1" operator="lessThan" stopIfTrue="1">
      <formula>0</formula>
    </cfRule>
    <cfRule type="cellIs" priority="52" dxfId="0" operator="greaterThan" stopIfTrue="1">
      <formula>0</formula>
    </cfRule>
  </conditionalFormatting>
  <conditionalFormatting sqref="E48:E53">
    <cfRule type="cellIs" priority="49" dxfId="1" operator="lessThan" stopIfTrue="1">
      <formula>0</formula>
    </cfRule>
    <cfRule type="cellIs" priority="50" dxfId="0" operator="greaterThan" stopIfTrue="1">
      <formula>0</formula>
    </cfRule>
  </conditionalFormatting>
  <conditionalFormatting sqref="H48:H53">
    <cfRule type="cellIs" priority="47" dxfId="1" operator="lessThan" stopIfTrue="1">
      <formula>0</formula>
    </cfRule>
    <cfRule type="cellIs" priority="48" dxfId="0" operator="greaterThan" stopIfTrue="1">
      <formula>0</formula>
    </cfRule>
  </conditionalFormatting>
  <conditionalFormatting sqref="K48:K53">
    <cfRule type="cellIs" priority="45" dxfId="1" operator="lessThan" stopIfTrue="1">
      <formula>0</formula>
    </cfRule>
    <cfRule type="cellIs" priority="46" dxfId="0" operator="greaterThan" stopIfTrue="1">
      <formula>0</formula>
    </cfRule>
  </conditionalFormatting>
  <conditionalFormatting sqref="N48:N53">
    <cfRule type="cellIs" priority="43" dxfId="1" operator="lessThan" stopIfTrue="1">
      <formula>0</formula>
    </cfRule>
    <cfRule type="cellIs" priority="44" dxfId="0" operator="greaterThan" stopIfTrue="1">
      <formula>0</formula>
    </cfRule>
  </conditionalFormatting>
  <conditionalFormatting sqref="Q48:Q53">
    <cfRule type="cellIs" priority="41" dxfId="1" operator="lessThan" stopIfTrue="1">
      <formula>0</formula>
    </cfRule>
    <cfRule type="cellIs" priority="42" dxfId="0" operator="greaterThan" stopIfTrue="1">
      <formula>0</formula>
    </cfRule>
  </conditionalFormatting>
  <conditionalFormatting sqref="E54">
    <cfRule type="cellIs" priority="39" dxfId="1" operator="lessThan" stopIfTrue="1">
      <formula>0</formula>
    </cfRule>
    <cfRule type="cellIs" priority="40" dxfId="0" operator="greaterThan" stopIfTrue="1">
      <formula>0</formula>
    </cfRule>
  </conditionalFormatting>
  <conditionalFormatting sqref="H54">
    <cfRule type="cellIs" priority="37" dxfId="1" operator="lessThan" stopIfTrue="1">
      <formula>0</formula>
    </cfRule>
    <cfRule type="cellIs" priority="38" dxfId="0" operator="greaterThan" stopIfTrue="1">
      <formula>0</formula>
    </cfRule>
  </conditionalFormatting>
  <conditionalFormatting sqref="K54">
    <cfRule type="cellIs" priority="35" dxfId="1" operator="lessThan" stopIfTrue="1">
      <formula>0</formula>
    </cfRule>
    <cfRule type="cellIs" priority="36" dxfId="0" operator="greaterThan" stopIfTrue="1">
      <formula>0</formula>
    </cfRule>
  </conditionalFormatting>
  <conditionalFormatting sqref="N54">
    <cfRule type="cellIs" priority="33" dxfId="1" operator="lessThan" stopIfTrue="1">
      <formula>0</formula>
    </cfRule>
    <cfRule type="cellIs" priority="34" dxfId="0" operator="greaterThan" stopIfTrue="1">
      <formula>0</formula>
    </cfRule>
  </conditionalFormatting>
  <conditionalFormatting sqref="Q54">
    <cfRule type="cellIs" priority="31" dxfId="1" operator="lessThan" stopIfTrue="1">
      <formula>0</formula>
    </cfRule>
    <cfRule type="cellIs" priority="32" dxfId="0" operator="greaterThan" stopIfTrue="1">
      <formula>0</formula>
    </cfRule>
  </conditionalFormatting>
  <conditionalFormatting sqref="E60:E65">
    <cfRule type="cellIs" priority="29" dxfId="1" operator="lessThan" stopIfTrue="1">
      <formula>0</formula>
    </cfRule>
    <cfRule type="cellIs" priority="30" dxfId="0" operator="greaterThan" stopIfTrue="1">
      <formula>0</formula>
    </cfRule>
  </conditionalFormatting>
  <conditionalFormatting sqref="H60:H65">
    <cfRule type="cellIs" priority="27" dxfId="1" operator="lessThan" stopIfTrue="1">
      <formula>0</formula>
    </cfRule>
    <cfRule type="cellIs" priority="28" dxfId="0" operator="greaterThan" stopIfTrue="1">
      <formula>0</formula>
    </cfRule>
  </conditionalFormatting>
  <conditionalFormatting sqref="K60:K65">
    <cfRule type="cellIs" priority="25" dxfId="1" operator="lessThan" stopIfTrue="1">
      <formula>0</formula>
    </cfRule>
    <cfRule type="cellIs" priority="26" dxfId="0" operator="greaterThan" stopIfTrue="1">
      <formula>0</formula>
    </cfRule>
  </conditionalFormatting>
  <conditionalFormatting sqref="N60:N65">
    <cfRule type="cellIs" priority="23" dxfId="1" operator="lessThan" stopIfTrue="1">
      <formula>0</formula>
    </cfRule>
    <cfRule type="cellIs" priority="24" dxfId="0" operator="greaterThan" stopIfTrue="1">
      <formula>0</formula>
    </cfRule>
  </conditionalFormatting>
  <conditionalFormatting sqref="Q60:Q65">
    <cfRule type="cellIs" priority="21" dxfId="1" operator="lessThan" stopIfTrue="1">
      <formula>0</formula>
    </cfRule>
    <cfRule type="cellIs" priority="22" dxfId="0" operator="greaterThan" stopIfTrue="1">
      <formula>0</formula>
    </cfRule>
  </conditionalFormatting>
  <conditionalFormatting sqref="E66">
    <cfRule type="cellIs" priority="19" dxfId="1" operator="lessThan" stopIfTrue="1">
      <formula>0</formula>
    </cfRule>
    <cfRule type="cellIs" priority="20" dxfId="0" operator="greaterThan" stopIfTrue="1">
      <formula>0</formula>
    </cfRule>
  </conditionalFormatting>
  <conditionalFormatting sqref="H66">
    <cfRule type="cellIs" priority="17" dxfId="1" operator="lessThan" stopIfTrue="1">
      <formula>0</formula>
    </cfRule>
    <cfRule type="cellIs" priority="18" dxfId="0" operator="greaterThan" stopIfTrue="1">
      <formula>0</formula>
    </cfRule>
  </conditionalFormatting>
  <conditionalFormatting sqref="K66">
    <cfRule type="cellIs" priority="15" dxfId="1" operator="lessThan" stopIfTrue="1">
      <formula>0</formula>
    </cfRule>
    <cfRule type="cellIs" priority="16" dxfId="0" operator="greaterThan" stopIfTrue="1">
      <formula>0</formula>
    </cfRule>
  </conditionalFormatting>
  <conditionalFormatting sqref="N66">
    <cfRule type="cellIs" priority="13" dxfId="1" operator="lessThan" stopIfTrue="1">
      <formula>0</formula>
    </cfRule>
    <cfRule type="cellIs" priority="14" dxfId="0" operator="greaterThan" stopIfTrue="1">
      <formula>0</formula>
    </cfRule>
  </conditionalFormatting>
  <conditionalFormatting sqref="E42">
    <cfRule type="cellIs" priority="9" dxfId="1" operator="lessThan" stopIfTrue="1">
      <formula>0</formula>
    </cfRule>
    <cfRule type="cellIs" priority="10" dxfId="0" operator="greaterThan" stopIfTrue="1">
      <formula>0</formula>
    </cfRule>
  </conditionalFormatting>
  <conditionalFormatting sqref="H42">
    <cfRule type="cellIs" priority="7" dxfId="1" operator="lessThan" stopIfTrue="1">
      <formula>0</formula>
    </cfRule>
    <cfRule type="cellIs" priority="8" dxfId="0" operator="greaterThan" stopIfTrue="1">
      <formula>0</formula>
    </cfRule>
  </conditionalFormatting>
  <conditionalFormatting sqref="K42">
    <cfRule type="cellIs" priority="5" dxfId="1" operator="lessThan" stopIfTrue="1">
      <formula>0</formula>
    </cfRule>
    <cfRule type="cellIs" priority="6" dxfId="0" operator="greaterThan" stopIfTrue="1">
      <formula>0</formula>
    </cfRule>
  </conditionalFormatting>
  <conditionalFormatting sqref="N42">
    <cfRule type="cellIs" priority="3" dxfId="1" operator="lessThan" stopIfTrue="1">
      <formula>0</formula>
    </cfRule>
    <cfRule type="cellIs" priority="4" dxfId="0" operator="greater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Sawicki Mateusz</cp:lastModifiedBy>
  <cp:lastPrinted>2017-05-18T14:59:21Z</cp:lastPrinted>
  <dcterms:created xsi:type="dcterms:W3CDTF">2007-11-13T09:27:33Z</dcterms:created>
  <dcterms:modified xsi:type="dcterms:W3CDTF">2017-12-28T08:49:18Z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