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195" windowWidth="28875" windowHeight="6870" tabRatio="778" activeTab="0"/>
  </bookViews>
  <sheets>
    <sheet name="PGNiG Group" sheetId="1" r:id="rId1"/>
    <sheet name="Changes in Acounting Policies" sheetId="2" r:id="rId2"/>
    <sheet name="Income Statement" sheetId="3" r:id="rId3"/>
    <sheet name="Statement of Financial Position" sheetId="4" r:id="rId4"/>
    <sheet name="Statement of Cash Flows" sheetId="5" r:id="rId5"/>
    <sheet name="Sales revenue" sheetId="6" r:id="rId6"/>
    <sheet name="Operating costs" sheetId="7" r:id="rId7"/>
    <sheet name="Operating data" sheetId="8" r:id="rId8"/>
    <sheet name="Segments Y" sheetId="9" r:id="rId9"/>
    <sheet name="Segments Q" sheetId="10" r:id="rId10"/>
    <sheet name="Segmenty działalności_1Q przeks" sheetId="11" state="hidden" r:id="rId11"/>
  </sheets>
  <definedNames>
    <definedName name="_xlfn.IFERROR" hidden="1">#NAME?</definedName>
    <definedName name="_xlnm.Print_Area" localSheetId="2">'Income Statement'!$B$2:$R$29</definedName>
    <definedName name="_xlnm.Print_Area" localSheetId="6">'Operating costs'!$B$2:$R$28</definedName>
    <definedName name="_xlnm.Print_Area" localSheetId="7">'Operating data'!$B$2:$Q$53</definedName>
    <definedName name="_xlnm.Print_Area" localSheetId="0">'PGNiG Group'!$A$1:$C$23</definedName>
    <definedName name="_xlnm.Print_Area" localSheetId="5">'Sales revenue'!$B$2:$R$26</definedName>
    <definedName name="_xlnm.Print_Area" localSheetId="9">'Segments Q'!$B$2:$U$20</definedName>
    <definedName name="_xlnm.Print_Area" localSheetId="8">'Segments Y'!$B$2:$U$20</definedName>
    <definedName name="_xlnm.Print_Area" localSheetId="10">'Segmenty działalności_1Q przeks'!$B$2:$R$96</definedName>
    <definedName name="_xlnm.Print_Area" localSheetId="4">'Statement of Cash Flows'!$B$2:$R$44</definedName>
    <definedName name="_xlnm.Print_Area" localSheetId="3">'Statement of Financial Position'!$B$2:$R$49</definedName>
    <definedName name="_xlnm.Print_Titles" localSheetId="2">'Income Statement'!$B:$B</definedName>
    <definedName name="_xlnm.Print_Titles" localSheetId="6">'Operating costs'!$B:$B</definedName>
    <definedName name="_xlnm.Print_Titles" localSheetId="7">'Operating data'!$B:$B</definedName>
    <definedName name="_xlnm.Print_Titles" localSheetId="5">'Sales revenue'!$B:$B</definedName>
    <definedName name="_xlnm.Print_Titles" localSheetId="9">'Segments Q'!$B:$B</definedName>
    <definedName name="_xlnm.Print_Titles" localSheetId="8">'Segments Y'!$B:$B</definedName>
    <definedName name="_xlnm.Print_Titles" localSheetId="4">'Statement of Cash Flows'!$B:$B</definedName>
    <definedName name="_xlnm.Print_Titles" localSheetId="3">'Statement of Financial Position'!$B:$B</definedName>
  </definedNames>
  <calcPr fullCalcOnLoad="1"/>
</workbook>
</file>

<file path=xl/sharedStrings.xml><?xml version="1.0" encoding="utf-8"?>
<sst xmlns="http://schemas.openxmlformats.org/spreadsheetml/2006/main" count="787" uniqueCount="298">
  <si>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</si>
  <si>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</si>
  <si>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</si>
  <si>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</si>
  <si>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</si>
  <si>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</si>
  <si>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</si>
  <si>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</si>
  <si>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</si>
  <si>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</si>
  <si>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</si>
  <si>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</si>
  <si>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</si>
  <si>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</si>
  <si>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</si>
  <si>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</si>
  <si>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</si>
  <si>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</si>
  <si>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</si>
  <si>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</si>
  <si>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</si>
  <si>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</si>
  <si>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</si>
  <si>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</si>
  <si>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</si>
  <si>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</si>
  <si>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</si>
  <si>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</si>
  <si>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</si>
  <si>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</si>
  <si>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</si>
  <si>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</si>
  <si>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</si>
  <si>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</si>
  <si>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</si>
  <si>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</si>
  <si>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</si>
  <si>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</si>
  <si>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</si>
  <si>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</si>
  <si>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</si>
  <si>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</si>
  <si>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</si>
  <si>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</si>
  <si>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</si>
  <si>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</si>
  <si>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</si>
  <si>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</si>
  <si>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</si>
  <si>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</si>
  <si>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</si>
  <si>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</si>
  <si>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</si>
  <si>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</si>
  <si>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</si>
  <si>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</si>
  <si>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</si>
  <si>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</si>
  <si>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</si>
  <si>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</si>
  <si>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</si>
  <si>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</si>
  <si>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</si>
  <si>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</si>
  <si>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</si>
  <si>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</si>
  <si>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</si>
  <si>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</si>
  <si>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Q2 2015</t>
  </si>
  <si>
    <t>Q1 2015</t>
  </si>
  <si>
    <t>Q3 2015</t>
  </si>
  <si>
    <t>Q4 2015</t>
  </si>
  <si>
    <t>FY 2015</t>
  </si>
  <si>
    <t>Q1 2016</t>
  </si>
  <si>
    <t>Q2 2016</t>
  </si>
  <si>
    <t>-</t>
  </si>
  <si>
    <t>Q3 2016</t>
  </si>
  <si>
    <t>Q4 2016</t>
  </si>
  <si>
    <t>FY 2016</t>
  </si>
  <si>
    <t xml:space="preserve">        Pakistan</t>
  </si>
  <si>
    <t xml:space="preserve">        LNG</t>
  </si>
  <si>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</si>
  <si>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</si>
  <si>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</si>
  <si>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</si>
  <si>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</si>
  <si>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</si>
  <si>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</si>
  <si>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</si>
  <si>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</si>
  <si>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</si>
  <si>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</si>
  <si>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</si>
  <si>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</si>
  <si>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amortisation (EBITDA)</t>
  </si>
  <si>
    <t>Depreciation and amortisation</t>
  </si>
  <si>
    <t>Operating profit (EBIT)</t>
  </si>
  <si>
    <t>Net finance costs</t>
  </si>
  <si>
    <t>Profit/(loss) from equity-accounted investees</t>
  </si>
  <si>
    <t>Profit before tax</t>
  </si>
  <si>
    <t>Income tax</t>
  </si>
  <si>
    <t>Net profit</t>
  </si>
  <si>
    <t>(in PLN million)</t>
  </si>
  <si>
    <t>*restated</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</si>
  <si>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</si>
  <si>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</si>
  <si>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</si>
  <si>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</si>
  <si>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</si>
  <si>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</si>
  <si>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</si>
  <si>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</si>
  <si>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</si>
  <si>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</si>
  <si>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</si>
  <si>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</si>
  <si>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</si>
  <si>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</si>
  <si>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</si>
  <si>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</si>
  <si>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</si>
  <si>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</si>
  <si>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</si>
  <si>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</si>
  <si>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</si>
  <si>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</si>
  <si>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</si>
  <si>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</si>
  <si>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</si>
  <si>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</si>
  <si>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</si>
  <si>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</si>
  <si>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</si>
  <si>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</si>
  <si>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</si>
  <si>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</si>
  <si>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</si>
  <si>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</si>
  <si>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amount change</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</si>
  <si>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</si>
  <si>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</si>
  <si>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</si>
  <si>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</si>
  <si>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</si>
  <si>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</si>
  <si>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</si>
  <si>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</si>
  <si>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</si>
  <si>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</si>
  <si>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</si>
  <si>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</si>
  <si>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</si>
  <si>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</si>
  <si>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</si>
  <si>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</si>
  <si>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</si>
  <si>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</si>
  <si>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</si>
  <si>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</si>
  <si>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</si>
  <si>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</si>
  <si>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</si>
  <si>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</si>
  <si>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</si>
  <si>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</si>
  <si>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</si>
  <si>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</si>
  <si>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</si>
  <si>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</si>
  <si>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</si>
  <si>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</si>
  <si>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</si>
  <si>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</si>
  <si>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</si>
  <si>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</si>
  <si>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</si>
  <si>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</si>
  <si>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</si>
  <si>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</si>
  <si>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</si>
  <si>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</si>
  <si>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</si>
  <si>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</si>
  <si>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</si>
  <si>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</si>
  <si>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</si>
  <si>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</si>
  <si>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</si>
  <si>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</si>
  <si>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</si>
  <si>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</si>
  <si>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</si>
  <si>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</si>
  <si>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</si>
  <si>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</si>
  <si>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</si>
  <si>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</si>
  <si>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</si>
  <si>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</si>
  <si>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</si>
  <si>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TOTAL ASSETS</t>
  </si>
  <si>
    <t>`</t>
  </si>
  <si>
    <t xml:space="preserve"> (%)</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</si>
  <si>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</si>
  <si>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</si>
  <si>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</si>
  <si>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</si>
  <si>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</si>
  <si>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</si>
  <si>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deferred income</t>
  </si>
  <si>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</si>
  <si>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</si>
  <si>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</si>
  <si>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</si>
  <si>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</si>
  <si>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</si>
  <si>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</si>
  <si>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</si>
  <si>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</si>
  <si>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</si>
  <si>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</si>
  <si>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</si>
  <si>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</si>
  <si>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</si>
  <si>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</si>
  <si>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</si>
  <si>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</si>
  <si>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</si>
  <si>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Sales of crude oil and condensate</t>
  </si>
  <si>
    <t>Generation</t>
  </si>
  <si>
    <t>Production heat outside of PGNiG Group</t>
  </si>
  <si>
    <t>Production power net 2nd level (for sale)</t>
  </si>
  <si>
    <t>* sales volumes include sales of LNG</t>
  </si>
  <si>
    <t>Total (measured as E equivalent)*</t>
  </si>
  <si>
    <t>Segments</t>
  </si>
  <si>
    <t>Distribution</t>
  </si>
  <si>
    <t>Income statement</t>
  </si>
  <si>
    <t>Sales to external customers</t>
  </si>
  <si>
    <t>Total segment revenue</t>
  </si>
  <si>
    <t>Profit/(loss) from  equity-accounted investees</t>
  </si>
  <si>
    <t xml:space="preserve">Expenditure on acquisition of property, plant and equipment and intangible assets </t>
  </si>
  <si>
    <t>Workforce*</t>
  </si>
  <si>
    <t>*Excluding the workforce of equity-accounted investees</t>
  </si>
  <si>
    <t>Exploration and Production</t>
  </si>
  <si>
    <t>Operating data</t>
  </si>
  <si>
    <t>Trade and Storage</t>
  </si>
  <si>
    <t>Other Segments</t>
  </si>
  <si>
    <t>Changes in Accounting Policies</t>
  </si>
  <si>
    <t>Changes in Acounting Policies</t>
  </si>
  <si>
    <t>Inter-segments sales</t>
  </si>
  <si>
    <t>Reconciliation 
with consolidated data</t>
  </si>
  <si>
    <t>Exploration and Production*</t>
  </si>
  <si>
    <t>Trade and Storage*</t>
  </si>
  <si>
    <t>Distribution*</t>
  </si>
  <si>
    <t>Generation*</t>
  </si>
  <si>
    <t>Other Segments*</t>
  </si>
  <si>
    <t>Total*</t>
  </si>
  <si>
    <t>Reconciliation 
with consolidated data*</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</si>
  <si>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</si>
  <si>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</si>
  <si>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Trade and tax payables *</t>
  </si>
  <si>
    <t>Q1 2017</t>
  </si>
  <si>
    <t>December 
31st 2016</t>
  </si>
  <si>
    <t>Q2 2017</t>
  </si>
  <si>
    <t>Operating profit before depreciation and amortization (EBITDA)</t>
  </si>
  <si>
    <t>Depreciation and amortization</t>
  </si>
  <si>
    <r>
      <t>(mcm</t>
    </r>
    <r>
      <rPr>
        <sz val="10"/>
        <color indexed="8"/>
        <rFont val="Arial"/>
        <family val="2"/>
      </rPr>
      <t xml:space="preserve">) </t>
    </r>
  </si>
  <si>
    <t xml:space="preserve">    Change in other assets *</t>
  </si>
  <si>
    <t xml:space="preserve">        Impairment losses on property, plant and equipment</t>
  </si>
  <si>
    <t xml:space="preserve">(TJ) </t>
  </si>
  <si>
    <t xml:space="preserve">(GWh) </t>
  </si>
  <si>
    <t>Q1-3 2017</t>
  </si>
  <si>
    <t>Q1-3 2016
* restated</t>
  </si>
  <si>
    <t>Q3 2017</t>
  </si>
  <si>
    <t>Expenditure on acquisition of own shares</t>
  </si>
  <si>
    <r>
      <t>(GWh</t>
    </r>
    <r>
      <rPr>
        <sz val="10"/>
        <color indexed="8"/>
        <rFont val="Arial"/>
        <family val="2"/>
      </rPr>
      <t xml:space="preserve">) </t>
    </r>
  </si>
  <si>
    <t>Selected financial and operating data
PGNiG Group in Q1 2016 - Q4 2017*</t>
  </si>
  <si>
    <t>* In each quarter, the estimated financial data are presented in line with the new segmental approach. As the changes were applied retrospectively, the table below presents the restated data as at December 31th 2016.</t>
  </si>
  <si>
    <t>Q4 2017</t>
  </si>
  <si>
    <t>Q4 2016 
* restated</t>
  </si>
  <si>
    <t>% change
Q4 2017/Q4 2016</t>
  </si>
  <si>
    <t>amount change
Q4 2017/Q4 2016</t>
  </si>
  <si>
    <t>December
31th 2017</t>
  </si>
  <si>
    <t xml:space="preserve">* The Group made a detailed analysis of the Extraction Facilities Decommissioning Fund's cash, as a result of which in 2016 there was a transfer from cash and cash equivalents to other assets (non-current).
As the change was applied retrospectively, the table below presents the restated data as at December 31th 2016.
</t>
  </si>
  <si>
    <t>FY 2017</t>
  </si>
  <si>
    <t>Segments in Q4 2017</t>
  </si>
  <si>
    <t>Segments in Q4 2016*</t>
  </si>
  <si>
    <t>* Including income tax of PLN 217m (2016: PLN 180m)</t>
  </si>
  <si>
    <t>Sales of natural gas directly from fields od PGNiG SA**</t>
  </si>
  <si>
    <t>** sales volumes not include sales of LNG</t>
  </si>
  <si>
    <t xml:space="preserve">In the consolidated financial statements for 2016, the Group made presentation changes with respect to the following items of the statement of financial position:
• Amendments to IAS 7: Disclosure initiative– The entities will be required to disclose a reconciliation of changes in liabilities arising from financing activities;
• Amendments to IAS 12: Income tax – Amendments to IAS 12 clarify the method of recognising deferred tax assets in connection with debt instruments measured at fair value.
</t>
  </si>
  <si>
    <t>2016
* restated</t>
  </si>
  <si>
    <t>% change
2017/2016</t>
  </si>
  <si>
    <t>amount change 
2017/2016</t>
  </si>
  <si>
    <t>Quarterly Segments</t>
  </si>
  <si>
    <t>Segments in 2017</t>
  </si>
  <si>
    <t>Segments in 2016*</t>
  </si>
  <si>
    <t>restated data</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</si>
</sst>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s>
  <fonts count="109">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sz val="12"/>
      <color indexed="18"/>
      <name val="Arial"/>
      <family val="2"/>
    </font>
    <font>
      <sz val="10"/>
      <color indexed="30"/>
      <name val="Arial"/>
      <family val="2"/>
    </font>
    <font>
      <sz val="24"/>
      <color indexed="18"/>
      <name val="Arial"/>
      <family val="2"/>
    </font>
    <font>
      <sz val="20"/>
      <name val="Calibri"/>
      <family val="2"/>
    </font>
    <font>
      <b/>
      <sz val="20"/>
      <name val="Calibri"/>
      <family val="2"/>
    </font>
    <font>
      <sz val="30"/>
      <color indexed="18"/>
      <name val="Calibri"/>
      <family val="2"/>
    </font>
    <font>
      <sz val="10"/>
      <color indexed="8"/>
      <name val="Calibri"/>
      <family val="2"/>
    </font>
    <font>
      <i/>
      <sz val="10"/>
      <color indexed="8"/>
      <name val="Calibri"/>
      <family val="2"/>
    </font>
    <font>
      <sz val="20"/>
      <color indexed="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12"/>
      <color rgb="FF0A1D64"/>
      <name val="Arial"/>
      <family val="2"/>
    </font>
    <font>
      <sz val="10"/>
      <color rgb="FF0768A9"/>
      <name val="Arial"/>
      <family val="2"/>
    </font>
    <font>
      <sz val="24"/>
      <color rgb="FF0A1D64"/>
      <name val="Arial"/>
      <family val="2"/>
    </font>
    <font>
      <sz val="30"/>
      <color rgb="FF0A1D64"/>
      <name val="Calibri"/>
      <family val="2"/>
    </font>
    <font>
      <sz val="8"/>
      <color rgb="FF000000"/>
      <name val="Arial"/>
      <family val="2"/>
    </font>
    <font>
      <sz val="10"/>
      <color theme="1"/>
      <name val="Calibri"/>
      <family val="2"/>
    </font>
    <font>
      <i/>
      <sz val="10"/>
      <color theme="1"/>
      <name val="Calibri"/>
      <family val="2"/>
    </font>
    <font>
      <sz val="20"/>
      <color theme="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008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style="thick">
        <color rgb="FF0A1D64"/>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5" fillId="2" borderId="0" applyNumberFormat="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7" fillId="26" borderId="1" applyNumberFormat="0" applyAlignment="0" applyProtection="0"/>
    <xf numFmtId="0" fontId="77" fillId="26" borderId="1" applyNumberFormat="0" applyAlignment="0" applyProtection="0"/>
    <xf numFmtId="0" fontId="78" fillId="27" borderId="2" applyNumberFormat="0" applyAlignment="0" applyProtection="0"/>
    <xf numFmtId="0" fontId="78" fillId="27" borderId="2" applyNumberFormat="0" applyAlignment="0" applyProtection="0"/>
    <xf numFmtId="49" fontId="8" fillId="0" borderId="3">
      <alignment horizontal="right" wrapText="1"/>
      <protection/>
    </xf>
    <xf numFmtId="0" fontId="79"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0" fillId="0" borderId="5" applyNumberFormat="0" applyFill="0" applyAlignment="0" applyProtection="0"/>
    <xf numFmtId="0" fontId="80" fillId="0" borderId="5" applyNumberFormat="0" applyFill="0" applyAlignment="0" applyProtection="0"/>
    <xf numFmtId="0" fontId="81" fillId="31" borderId="6" applyNumberFormat="0" applyAlignment="0" applyProtection="0"/>
    <xf numFmtId="0" fontId="81"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2" fillId="0" borderId="8"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 fillId="0" borderId="0">
      <alignment horizontal="right"/>
      <protection locked="0"/>
    </xf>
    <xf numFmtId="0" fontId="85" fillId="32" borderId="0" applyNumberFormat="0" applyBorder="0" applyAlignment="0" applyProtection="0"/>
    <xf numFmtId="0" fontId="85"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6" fillId="0" borderId="0">
      <alignment/>
      <protection/>
    </xf>
    <xf numFmtId="0" fontId="2" fillId="0" borderId="0">
      <alignment/>
      <protection/>
    </xf>
    <xf numFmtId="0" fontId="87"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7" fillId="0" borderId="0">
      <alignment/>
      <protection/>
    </xf>
    <xf numFmtId="0" fontId="86" fillId="0" borderId="0">
      <alignment/>
      <protection/>
    </xf>
    <xf numFmtId="0" fontId="2" fillId="0" borderId="0">
      <alignment/>
      <protection/>
    </xf>
    <xf numFmtId="0" fontId="2"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6" fillId="0" borderId="0">
      <alignment/>
      <protection/>
    </xf>
    <xf numFmtId="0" fontId="0" fillId="0" borderId="0">
      <alignment/>
      <protection/>
    </xf>
    <xf numFmtId="0" fontId="88" fillId="0" borderId="0">
      <alignment/>
      <protection/>
    </xf>
    <xf numFmtId="0" fontId="0" fillId="0" borderId="0">
      <alignment/>
      <protection/>
    </xf>
    <xf numFmtId="0" fontId="2"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7" fillId="0" borderId="0">
      <alignment/>
      <protection/>
    </xf>
    <xf numFmtId="0" fontId="86" fillId="0" borderId="0">
      <alignment/>
      <protection/>
    </xf>
    <xf numFmtId="0" fontId="86" fillId="0" borderId="0">
      <alignment/>
      <protection/>
    </xf>
    <xf numFmtId="0" fontId="86" fillId="0" borderId="0">
      <alignment/>
      <protection/>
    </xf>
    <xf numFmtId="0" fontId="75"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75"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89" fillId="27" borderId="1" applyNumberFormat="0" applyAlignment="0" applyProtection="0"/>
    <xf numFmtId="0" fontId="89"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1"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4" fillId="0" borderId="0" applyNumberFormat="0" applyFill="0" applyBorder="0" applyAlignment="0" applyProtection="0"/>
    <xf numFmtId="0" fontId="0" fillId="50" borderId="14" applyNumberFormat="0" applyFont="0" applyAlignment="0" applyProtection="0"/>
    <xf numFmtId="0" fontId="75"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5" fillId="51" borderId="0" applyNumberFormat="0" applyBorder="0" applyAlignment="0" applyProtection="0"/>
    <xf numFmtId="0" fontId="95" fillId="51" borderId="0" applyNumberFormat="0" applyBorder="0" applyAlignment="0" applyProtection="0"/>
    <xf numFmtId="0" fontId="0" fillId="0" borderId="0">
      <alignment/>
      <protection/>
    </xf>
  </cellStyleXfs>
  <cellXfs count="217">
    <xf numFmtId="0" fontId="0" fillId="0" borderId="0" xfId="0" applyAlignment="1">
      <alignment/>
    </xf>
    <xf numFmtId="0" fontId="57" fillId="0" borderId="0" xfId="0" applyFont="1" applyAlignment="1">
      <alignment/>
    </xf>
    <xf numFmtId="0" fontId="58" fillId="0" borderId="0" xfId="0" applyFont="1" applyAlignment="1">
      <alignment/>
    </xf>
    <xf numFmtId="166" fontId="57" fillId="0" borderId="0" xfId="0" applyNumberFormat="1" applyFont="1" applyAlignment="1">
      <alignment/>
    </xf>
    <xf numFmtId="166" fontId="59" fillId="0" borderId="3" xfId="157" applyNumberFormat="1" applyFont="1" applyFill="1" applyBorder="1" applyAlignment="1" applyProtection="1">
      <alignment vertical="center"/>
      <protection/>
    </xf>
    <xf numFmtId="166" fontId="60" fillId="0" borderId="3" xfId="157" applyNumberFormat="1" applyFont="1" applyFill="1" applyBorder="1" applyAlignment="1" applyProtection="1">
      <alignment vertical="center"/>
      <protection/>
    </xf>
    <xf numFmtId="166" fontId="57" fillId="0" borderId="0"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0" fontId="57" fillId="0" borderId="0" xfId="193" applyFont="1" applyFill="1" applyBorder="1" applyAlignment="1">
      <alignment vertical="center"/>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0" fontId="59" fillId="38" borderId="0" xfId="194" applyFont="1" applyFill="1" applyAlignment="1">
      <alignment vertical="center"/>
      <protection/>
    </xf>
    <xf numFmtId="0" fontId="59" fillId="0" borderId="0" xfId="194" applyFont="1" applyFill="1" applyAlignment="1">
      <alignment vertical="center"/>
      <protection/>
    </xf>
    <xf numFmtId="0" fontId="61" fillId="52" borderId="3" xfId="192" applyFont="1" applyFill="1" applyBorder="1" applyAlignment="1">
      <alignment horizontal="left" vertical="center" wrapText="1"/>
      <protection/>
    </xf>
    <xf numFmtId="0" fontId="61" fillId="52" borderId="3" xfId="192" applyFont="1" applyFill="1" applyBorder="1" applyAlignment="1">
      <alignment horizontal="center" vertical="center" wrapText="1"/>
      <protection/>
    </xf>
    <xf numFmtId="0" fontId="61" fillId="53" borderId="3" xfId="192" applyFont="1" applyFill="1" applyBorder="1" applyAlignment="1">
      <alignment horizontal="left" vertical="center" wrapText="1"/>
      <protection/>
    </xf>
    <xf numFmtId="0" fontId="61" fillId="53" borderId="3" xfId="192" applyFont="1" applyFill="1" applyBorder="1" applyAlignment="1">
      <alignment horizontal="center" vertical="center" wrapText="1"/>
      <protection/>
    </xf>
    <xf numFmtId="0" fontId="59" fillId="0" borderId="0" xfId="192" applyFont="1" applyBorder="1" applyAlignment="1">
      <alignment horizontal="left" vertical="center" wrapText="1"/>
      <protection/>
    </xf>
    <xf numFmtId="166" fontId="57" fillId="0" borderId="0" xfId="192" applyNumberFormat="1" applyFont="1" applyFill="1" applyAlignment="1">
      <alignment horizontal="right" vertical="center" wrapText="1"/>
      <protection/>
    </xf>
    <xf numFmtId="166" fontId="59" fillId="0" borderId="0" xfId="192" applyNumberFormat="1" applyFont="1" applyFill="1" applyAlignment="1">
      <alignment horizontal="right" vertical="center" wrapText="1"/>
      <protection/>
    </xf>
    <xf numFmtId="0" fontId="57" fillId="0" borderId="0" xfId="192" applyFont="1" applyBorder="1" applyAlignment="1">
      <alignment horizontal="left" vertical="center" wrapText="1"/>
      <protection/>
    </xf>
    <xf numFmtId="9" fontId="58" fillId="0" borderId="0" xfId="219" applyFont="1" applyFill="1" applyBorder="1" applyAlignment="1" applyProtection="1">
      <alignment vertical="center"/>
      <protection/>
    </xf>
    <xf numFmtId="0" fontId="57" fillId="0" borderId="3" xfId="192" applyFont="1" applyBorder="1" applyAlignment="1">
      <alignment horizontal="left" vertical="center" wrapText="1"/>
      <protection/>
    </xf>
    <xf numFmtId="166" fontId="57" fillId="0" borderId="3" xfId="157" applyNumberFormat="1" applyFont="1" applyFill="1" applyBorder="1" applyAlignment="1" applyProtection="1">
      <alignment vertical="center"/>
      <protection/>
    </xf>
    <xf numFmtId="0" fontId="57" fillId="0" borderId="0" xfId="192" applyFont="1" applyFill="1" applyBorder="1" applyAlignment="1">
      <alignment horizontal="left" vertical="center" wrapText="1"/>
      <protection/>
    </xf>
    <xf numFmtId="0" fontId="57" fillId="0" borderId="3" xfId="192" applyFont="1" applyFill="1" applyBorder="1" applyAlignment="1">
      <alignment horizontal="left" vertical="center" wrapText="1"/>
      <protection/>
    </xf>
    <xf numFmtId="9" fontId="60" fillId="0" borderId="0" xfId="219" applyFont="1" applyFill="1" applyBorder="1" applyAlignment="1" applyProtection="1">
      <alignment vertical="center"/>
      <protection/>
    </xf>
    <xf numFmtId="0" fontId="59" fillId="0" borderId="15" xfId="192" applyFont="1" applyFill="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9" fillId="0" borderId="3" xfId="192" applyFont="1" applyFill="1" applyBorder="1" applyAlignment="1">
      <alignment horizontal="left" vertical="center" wrapText="1"/>
      <protection/>
    </xf>
    <xf numFmtId="166" fontId="57" fillId="0" borderId="15" xfId="157" applyNumberFormat="1" applyFont="1" applyFill="1" applyBorder="1" applyAlignment="1" applyProtection="1">
      <alignment vertical="center"/>
      <protection/>
    </xf>
    <xf numFmtId="0" fontId="59" fillId="0" borderId="0" xfId="192" applyFont="1" applyFill="1" applyBorder="1" applyAlignment="1">
      <alignment horizontal="left" vertical="center" wrapText="1"/>
      <protection/>
    </xf>
    <xf numFmtId="0" fontId="57" fillId="0" borderId="15" xfId="192" applyFont="1" applyFill="1" applyBorder="1" applyAlignment="1">
      <alignment horizontal="left" vertical="center" wrapText="1"/>
      <protection/>
    </xf>
    <xf numFmtId="0" fontId="57" fillId="0" borderId="16" xfId="192" applyFont="1" applyFill="1" applyBorder="1" applyAlignment="1">
      <alignment horizontal="left" vertical="center" wrapText="1"/>
      <protection/>
    </xf>
    <xf numFmtId="166" fontId="57" fillId="0" borderId="16" xfId="157" applyNumberFormat="1" applyFont="1" applyFill="1" applyBorder="1" applyAlignment="1" applyProtection="1">
      <alignment vertical="center"/>
      <protection/>
    </xf>
    <xf numFmtId="166" fontId="58" fillId="0" borderId="15" xfId="157" applyNumberFormat="1" applyFont="1" applyFill="1" applyBorder="1" applyAlignment="1" applyProtection="1">
      <alignment vertical="center"/>
      <protection/>
    </xf>
    <xf numFmtId="166" fontId="58" fillId="0" borderId="16" xfId="157"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165" fontId="57" fillId="0" borderId="0" xfId="157" applyNumberFormat="1" applyFont="1" applyFill="1" applyBorder="1" applyAlignment="1" applyProtection="1">
      <alignment vertical="center"/>
      <protection/>
    </xf>
    <xf numFmtId="165" fontId="58" fillId="0" borderId="0"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173" fontId="58" fillId="0" borderId="0" xfId="219" applyNumberFormat="1" applyFont="1" applyFill="1" applyBorder="1" applyAlignment="1" applyProtection="1">
      <alignment vertical="center"/>
      <protection/>
    </xf>
    <xf numFmtId="0" fontId="57" fillId="0" borderId="0" xfId="193" applyFont="1" applyFill="1" applyBorder="1" applyAlignment="1">
      <alignment vertical="center" wrapText="1"/>
      <protection/>
    </xf>
    <xf numFmtId="0" fontId="58" fillId="0" borderId="0" xfId="193" applyFont="1" applyFill="1" applyBorder="1" applyAlignment="1">
      <alignment vertical="center" wrapText="1"/>
      <protection/>
    </xf>
    <xf numFmtId="3" fontId="61" fillId="52" borderId="3" xfId="192" applyNumberFormat="1" applyFont="1" applyFill="1" applyBorder="1" applyAlignment="1">
      <alignment horizontal="left" vertical="center" wrapText="1"/>
      <protection/>
    </xf>
    <xf numFmtId="0" fontId="57" fillId="0" borderId="0" xfId="193" applyFont="1" applyFill="1" applyAlignment="1">
      <alignment horizontal="left" indent="2"/>
      <protection/>
    </xf>
    <xf numFmtId="0" fontId="57" fillId="0" borderId="0" xfId="193" applyFont="1" applyFill="1" applyAlignment="1">
      <alignment horizontal="left" wrapText="1" indent="2"/>
      <protection/>
    </xf>
    <xf numFmtId="0" fontId="57" fillId="0" borderId="0" xfId="0" applyFont="1" applyBorder="1" applyAlignment="1">
      <alignment/>
    </xf>
    <xf numFmtId="0" fontId="57" fillId="0" borderId="0" xfId="172" applyFont="1">
      <alignment/>
      <protection/>
    </xf>
    <xf numFmtId="0" fontId="57" fillId="0" borderId="0" xfId="172" applyFont="1" applyFill="1">
      <alignment/>
      <protection/>
    </xf>
    <xf numFmtId="9" fontId="58" fillId="0" borderId="0" xfId="220" applyFont="1" applyFill="1" applyBorder="1" applyAlignment="1" applyProtection="1">
      <alignment vertical="center"/>
      <protection/>
    </xf>
    <xf numFmtId="9" fontId="58" fillId="0" borderId="3" xfId="220" applyFont="1" applyFill="1" applyBorder="1" applyAlignment="1" applyProtection="1">
      <alignment vertical="center"/>
      <protection/>
    </xf>
    <xf numFmtId="9" fontId="60" fillId="0" borderId="0" xfId="220" applyFont="1" applyFill="1" applyBorder="1" applyAlignment="1" applyProtection="1">
      <alignment vertical="center"/>
      <protection/>
    </xf>
    <xf numFmtId="9" fontId="60" fillId="0" borderId="15" xfId="220" applyFont="1" applyFill="1" applyBorder="1" applyAlignment="1" applyProtection="1">
      <alignment vertical="center"/>
      <protection/>
    </xf>
    <xf numFmtId="9" fontId="60" fillId="0" borderId="3" xfId="220" applyFont="1" applyFill="1" applyBorder="1" applyAlignment="1" applyProtection="1">
      <alignment vertical="center"/>
      <protection/>
    </xf>
    <xf numFmtId="9" fontId="58" fillId="0" borderId="15" xfId="220" applyFont="1" applyFill="1" applyBorder="1" applyAlignment="1" applyProtection="1">
      <alignment vertical="center"/>
      <protection/>
    </xf>
    <xf numFmtId="9" fontId="58" fillId="0" borderId="16" xfId="220" applyFont="1" applyFill="1" applyBorder="1" applyAlignment="1" applyProtection="1">
      <alignment vertical="center"/>
      <protection/>
    </xf>
    <xf numFmtId="166" fontId="57" fillId="0" borderId="0" xfId="172" applyNumberFormat="1" applyFont="1">
      <alignment/>
      <protection/>
    </xf>
    <xf numFmtId="166" fontId="57" fillId="0" borderId="17" xfId="157" applyNumberFormat="1" applyFont="1" applyFill="1" applyBorder="1" applyAlignment="1" applyProtection="1">
      <alignment vertical="center"/>
      <protection/>
    </xf>
    <xf numFmtId="179" fontId="57" fillId="0" borderId="0" xfId="0" applyNumberFormat="1" applyFont="1" applyAlignment="1">
      <alignment/>
    </xf>
    <xf numFmtId="0" fontId="57" fillId="0" borderId="0" xfId="0" applyFont="1" applyFill="1" applyBorder="1" applyAlignment="1">
      <alignment/>
    </xf>
    <xf numFmtId="0" fontId="58" fillId="0" borderId="0" xfId="0" applyFont="1" applyFill="1" applyBorder="1" applyAlignment="1">
      <alignment/>
    </xf>
    <xf numFmtId="9" fontId="58" fillId="0" borderId="0" xfId="219" applyFont="1" applyFill="1" applyBorder="1" applyAlignment="1">
      <alignment vertical="center" wrapText="1"/>
    </xf>
    <xf numFmtId="9" fontId="60" fillId="0" borderId="0" xfId="219" applyFont="1" applyFill="1" applyBorder="1" applyAlignment="1">
      <alignment vertical="center" wrapText="1"/>
    </xf>
    <xf numFmtId="0" fontId="60" fillId="0" borderId="0" xfId="193" applyFont="1" applyFill="1" applyBorder="1" applyAlignment="1">
      <alignment vertical="center" wrapText="1"/>
      <protection/>
    </xf>
    <xf numFmtId="1" fontId="57" fillId="0" borderId="0" xfId="193" applyNumberFormat="1" applyFont="1" applyFill="1" applyBorder="1" applyAlignment="1">
      <alignment vertical="center"/>
      <protection/>
    </xf>
    <xf numFmtId="166" fontId="57"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58" fillId="0" borderId="0" xfId="159" applyFont="1">
      <alignment/>
      <protection/>
    </xf>
    <xf numFmtId="0" fontId="57" fillId="0" borderId="0" xfId="159" applyFont="1">
      <alignment/>
      <protection/>
    </xf>
    <xf numFmtId="0" fontId="58" fillId="0" borderId="0" xfId="159" applyFont="1" applyBorder="1">
      <alignment/>
      <protection/>
    </xf>
    <xf numFmtId="166" fontId="57" fillId="0" borderId="0" xfId="159" applyNumberFormat="1" applyFont="1">
      <alignment/>
      <protection/>
    </xf>
    <xf numFmtId="0" fontId="0" fillId="0" borderId="0" xfId="0" applyFill="1" applyBorder="1" applyAlignment="1">
      <alignment vertical="center" wrapText="1"/>
    </xf>
    <xf numFmtId="0" fontId="96" fillId="0" borderId="0" xfId="0" applyFont="1" applyAlignment="1">
      <alignment horizontal="left" vertical="center" indent="2" readingOrder="1"/>
    </xf>
    <xf numFmtId="0" fontId="97" fillId="54" borderId="0" xfId="193" applyFont="1" applyFill="1" applyAlignment="1">
      <alignment vertical="center" wrapText="1"/>
      <protection/>
    </xf>
    <xf numFmtId="0" fontId="57" fillId="55" borderId="18" xfId="193" applyFont="1" applyFill="1" applyBorder="1" applyAlignment="1">
      <alignment vertical="center"/>
      <protection/>
    </xf>
    <xf numFmtId="0" fontId="98" fillId="0" borderId="0" xfId="0" applyFont="1" applyAlignment="1">
      <alignment horizontal="left" vertical="center"/>
    </xf>
    <xf numFmtId="0" fontId="98" fillId="0" borderId="0" xfId="0" applyFont="1" applyBorder="1" applyAlignment="1">
      <alignment horizontal="left" vertical="center"/>
    </xf>
    <xf numFmtId="0" fontId="98" fillId="0" borderId="0" xfId="0" applyFont="1" applyBorder="1" applyAlignment="1">
      <alignment horizontal="left" vertical="center" wrapText="1"/>
    </xf>
    <xf numFmtId="0" fontId="98" fillId="0" borderId="19" xfId="0" applyFont="1" applyBorder="1" applyAlignment="1">
      <alignment horizontal="left" vertical="center"/>
    </xf>
    <xf numFmtId="166" fontId="98" fillId="56" borderId="0" xfId="0" applyNumberFormat="1" applyFont="1" applyFill="1" applyBorder="1" applyAlignment="1">
      <alignment horizontal="left" vertical="center"/>
    </xf>
    <xf numFmtId="166" fontId="98" fillId="56" borderId="20" xfId="0" applyNumberFormat="1" applyFont="1" applyFill="1" applyBorder="1" applyAlignment="1">
      <alignment horizontal="left" vertical="center"/>
    </xf>
    <xf numFmtId="166" fontId="98" fillId="56" borderId="0" xfId="0" applyNumberFormat="1" applyFont="1" applyFill="1" applyBorder="1" applyAlignment="1">
      <alignment horizontal="right" vertical="center"/>
    </xf>
    <xf numFmtId="0" fontId="58" fillId="0" borderId="0" xfId="0" applyFont="1" applyBorder="1" applyAlignment="1">
      <alignment/>
    </xf>
    <xf numFmtId="0" fontId="98" fillId="0" borderId="0" xfId="0" applyFont="1" applyFill="1" applyBorder="1" applyAlignment="1">
      <alignment horizontal="right" vertical="center"/>
    </xf>
    <xf numFmtId="166" fontId="98" fillId="0" borderId="20" xfId="0" applyNumberFormat="1" applyFont="1" applyFill="1" applyBorder="1" applyAlignment="1">
      <alignment horizontal="left" vertical="center"/>
    </xf>
    <xf numFmtId="166" fontId="98" fillId="0" borderId="0" xfId="0" applyNumberFormat="1" applyFont="1" applyFill="1" applyBorder="1" applyAlignment="1">
      <alignment horizontal="left" vertical="center"/>
    </xf>
    <xf numFmtId="166" fontId="98" fillId="0" borderId="0" xfId="0" applyNumberFormat="1" applyFont="1" applyFill="1" applyBorder="1" applyAlignment="1">
      <alignment horizontal="right" vertical="center"/>
    </xf>
    <xf numFmtId="9" fontId="98" fillId="0" borderId="20" xfId="219" applyFont="1" applyFill="1" applyBorder="1" applyAlignment="1">
      <alignment horizontal="right" vertical="center"/>
    </xf>
    <xf numFmtId="9" fontId="98" fillId="0" borderId="0" xfId="0" applyNumberFormat="1" applyFont="1" applyFill="1" applyBorder="1" applyAlignment="1">
      <alignment horizontal="right" vertical="center"/>
    </xf>
    <xf numFmtId="9" fontId="0" fillId="0" borderId="0" xfId="0" applyNumberFormat="1" applyFont="1" applyFill="1" applyAlignment="1">
      <alignment horizontal="right" vertical="center"/>
    </xf>
    <xf numFmtId="0" fontId="99" fillId="0" borderId="0" xfId="0" applyFont="1" applyFill="1" applyBorder="1" applyAlignment="1">
      <alignment horizontal="center" vertical="center"/>
    </xf>
    <xf numFmtId="166" fontId="10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0" fillId="0" borderId="0" xfId="0" applyFont="1" applyBorder="1" applyAlignment="1">
      <alignment horizontal="left" vertical="center"/>
    </xf>
    <xf numFmtId="166" fontId="98" fillId="56" borderId="19" xfId="0" applyNumberFormat="1" applyFont="1" applyFill="1" applyBorder="1" applyAlignment="1">
      <alignment horizontal="left" vertical="center"/>
    </xf>
    <xf numFmtId="9" fontId="98" fillId="0" borderId="19" xfId="0" applyNumberFormat="1" applyFont="1" applyFill="1" applyBorder="1" applyAlignment="1">
      <alignment horizontal="right" vertical="center"/>
    </xf>
    <xf numFmtId="166" fontId="98" fillId="0" borderId="19" xfId="0" applyNumberFormat="1" applyFont="1" applyFill="1" applyBorder="1" applyAlignment="1">
      <alignment horizontal="left" vertical="center"/>
    </xf>
    <xf numFmtId="166" fontId="98" fillId="56" borderId="21" xfId="0" applyNumberFormat="1" applyFont="1" applyFill="1" applyBorder="1" applyAlignment="1">
      <alignment horizontal="left" vertical="center"/>
    </xf>
    <xf numFmtId="9" fontId="98" fillId="0" borderId="21" xfId="0" applyNumberFormat="1" applyFont="1" applyFill="1" applyBorder="1" applyAlignment="1">
      <alignment horizontal="right" vertical="center"/>
    </xf>
    <xf numFmtId="166" fontId="98" fillId="0" borderId="21" xfId="0" applyNumberFormat="1" applyFont="1" applyFill="1" applyBorder="1" applyAlignment="1">
      <alignment horizontal="left" vertical="center"/>
    </xf>
    <xf numFmtId="0" fontId="57" fillId="55" borderId="0" xfId="193" applyFont="1" applyFill="1" applyBorder="1" applyAlignment="1">
      <alignment vertical="center"/>
      <protection/>
    </xf>
    <xf numFmtId="0" fontId="96" fillId="0" borderId="0" xfId="0" applyFont="1" applyBorder="1" applyAlignment="1">
      <alignment horizontal="center" vertical="center" readingOrder="1"/>
    </xf>
    <xf numFmtId="0" fontId="101" fillId="56" borderId="0" xfId="0" applyFont="1" applyFill="1" applyBorder="1" applyAlignment="1">
      <alignment horizontal="center" vertical="center"/>
    </xf>
    <xf numFmtId="0" fontId="101" fillId="0" borderId="0" xfId="0" applyFont="1" applyFill="1" applyBorder="1" applyAlignment="1">
      <alignment horizontal="center" vertical="center" wrapText="1"/>
    </xf>
    <xf numFmtId="0" fontId="102" fillId="0" borderId="20" xfId="0" applyFont="1" applyBorder="1" applyAlignment="1">
      <alignment horizontal="left" vertical="center"/>
    </xf>
    <xf numFmtId="0" fontId="102" fillId="0" borderId="21" xfId="0" applyFont="1" applyBorder="1" applyAlignment="1">
      <alignment horizontal="left" vertical="center"/>
    </xf>
    <xf numFmtId="166" fontId="102" fillId="56" borderId="21" xfId="0" applyNumberFormat="1" applyFont="1" applyFill="1" applyBorder="1" applyAlignment="1">
      <alignment horizontal="left" vertical="center"/>
    </xf>
    <xf numFmtId="9" fontId="102" fillId="0" borderId="21" xfId="0" applyNumberFormat="1" applyFont="1" applyFill="1" applyBorder="1" applyAlignment="1">
      <alignment horizontal="right" vertical="center"/>
    </xf>
    <xf numFmtId="166" fontId="102" fillId="0" borderId="21" xfId="0" applyNumberFormat="1" applyFont="1" applyFill="1" applyBorder="1" applyAlignment="1">
      <alignment horizontal="left" vertical="center"/>
    </xf>
    <xf numFmtId="0" fontId="102" fillId="0" borderId="0" xfId="0" applyFont="1" applyBorder="1" applyAlignment="1">
      <alignment horizontal="left" vertical="center"/>
    </xf>
    <xf numFmtId="166" fontId="102" fillId="56" borderId="0" xfId="0" applyNumberFormat="1" applyFont="1" applyFill="1" applyBorder="1" applyAlignment="1">
      <alignment horizontal="left" vertical="center"/>
    </xf>
    <xf numFmtId="9" fontId="102" fillId="0" borderId="0" xfId="0" applyNumberFormat="1" applyFont="1" applyFill="1" applyBorder="1" applyAlignment="1">
      <alignment horizontal="right" vertical="center"/>
    </xf>
    <xf numFmtId="166" fontId="102" fillId="0" borderId="0" xfId="0" applyNumberFormat="1" applyFont="1" applyFill="1" applyBorder="1" applyAlignment="1">
      <alignment horizontal="left" vertical="center"/>
    </xf>
    <xf numFmtId="0" fontId="96" fillId="0" borderId="0" xfId="0" applyFont="1" applyBorder="1" applyAlignment="1">
      <alignment horizontal="center" vertical="center" wrapText="1" readingOrder="1"/>
    </xf>
    <xf numFmtId="0" fontId="101" fillId="56" borderId="0" xfId="0" applyFont="1" applyFill="1" applyBorder="1" applyAlignment="1">
      <alignment horizontal="center" vertical="center" wrapText="1"/>
    </xf>
    <xf numFmtId="9" fontId="102" fillId="0" borderId="0" xfId="0" applyNumberFormat="1" applyFont="1" applyFill="1" applyBorder="1" applyAlignment="1" quotePrefix="1">
      <alignment horizontal="right" vertical="center"/>
    </xf>
    <xf numFmtId="9" fontId="98" fillId="0" borderId="0" xfId="0" applyNumberFormat="1" applyFont="1" applyFill="1" applyBorder="1" applyAlignment="1" quotePrefix="1">
      <alignment horizontal="right" vertical="center"/>
    </xf>
    <xf numFmtId="0" fontId="102" fillId="0" borderId="19" xfId="0" applyFont="1" applyBorder="1" applyAlignment="1">
      <alignment horizontal="left" vertical="center"/>
    </xf>
    <xf numFmtId="166" fontId="102" fillId="56" borderId="19" xfId="0" applyNumberFormat="1" applyFont="1" applyFill="1" applyBorder="1" applyAlignment="1">
      <alignment horizontal="left" vertical="center"/>
    </xf>
    <xf numFmtId="9" fontId="102" fillId="0" borderId="19" xfId="0" applyNumberFormat="1" applyFont="1" applyFill="1" applyBorder="1" applyAlignment="1">
      <alignment horizontal="right" vertical="center"/>
    </xf>
    <xf numFmtId="166" fontId="102" fillId="0" borderId="19" xfId="0" applyNumberFormat="1" applyFont="1" applyFill="1" applyBorder="1" applyAlignment="1">
      <alignment horizontal="left" vertical="center"/>
    </xf>
    <xf numFmtId="0" fontId="103" fillId="0" borderId="0" xfId="0" applyFont="1" applyAlignment="1">
      <alignment horizontal="left" vertical="center" wrapText="1"/>
    </xf>
    <xf numFmtId="0" fontId="69" fillId="57" borderId="0" xfId="159" applyFont="1" applyFill="1">
      <alignment/>
      <protection/>
    </xf>
    <xf numFmtId="0" fontId="70" fillId="57" borderId="0" xfId="159" applyFont="1" applyFill="1" applyAlignment="1">
      <alignment horizontal="center"/>
      <protection/>
    </xf>
    <xf numFmtId="0" fontId="57" fillId="57" borderId="0" xfId="159" applyFont="1" applyFill="1">
      <alignment/>
      <protection/>
    </xf>
    <xf numFmtId="0" fontId="96" fillId="0" borderId="0" xfId="0" applyFont="1" applyBorder="1" applyAlignment="1">
      <alignment horizontal="left" vertical="center" readingOrder="1"/>
    </xf>
    <xf numFmtId="0" fontId="97" fillId="0" borderId="0" xfId="193" applyFont="1" applyFill="1" applyAlignment="1">
      <alignment vertical="center" wrapText="1"/>
      <protection/>
    </xf>
    <xf numFmtId="0" fontId="101" fillId="0" borderId="0" xfId="159" applyFont="1" applyFill="1" applyBorder="1" applyAlignment="1">
      <alignment horizontal="center" vertical="center" wrapText="1"/>
      <protection/>
    </xf>
    <xf numFmtId="0" fontId="101" fillId="0" borderId="0" xfId="159" applyFont="1" applyFill="1" applyBorder="1" applyAlignment="1">
      <alignment horizontal="center" vertical="center"/>
      <protection/>
    </xf>
    <xf numFmtId="0" fontId="101" fillId="56" borderId="0" xfId="159" applyFont="1" applyFill="1" applyBorder="1" applyAlignment="1">
      <alignment horizontal="center" vertical="center"/>
      <protection/>
    </xf>
    <xf numFmtId="0" fontId="102" fillId="0" borderId="0" xfId="159" applyFont="1" applyBorder="1" applyAlignment="1">
      <alignment horizontal="left" vertical="center"/>
      <protection/>
    </xf>
    <xf numFmtId="166" fontId="98" fillId="0" borderId="0" xfId="159" applyNumberFormat="1" applyFont="1" applyFill="1" applyBorder="1" applyAlignment="1">
      <alignment horizontal="left" vertical="center"/>
      <protection/>
    </xf>
    <xf numFmtId="166" fontId="98" fillId="56" borderId="0" xfId="159" applyNumberFormat="1" applyFont="1" applyFill="1" applyBorder="1" applyAlignment="1">
      <alignment horizontal="left" vertical="center"/>
      <protection/>
    </xf>
    <xf numFmtId="0" fontId="98" fillId="0" borderId="0" xfId="159" applyFont="1" applyBorder="1" applyAlignment="1">
      <alignment horizontal="left" vertical="center"/>
      <protection/>
    </xf>
    <xf numFmtId="0" fontId="102" fillId="0" borderId="21" xfId="159" applyFont="1" applyBorder="1" applyAlignment="1">
      <alignment horizontal="left" vertical="center"/>
      <protection/>
    </xf>
    <xf numFmtId="0" fontId="98" fillId="0" borderId="0" xfId="159" applyFont="1" applyAlignment="1">
      <alignment horizontal="left" vertical="center"/>
      <protection/>
    </xf>
    <xf numFmtId="0" fontId="57" fillId="56" borderId="0" xfId="159" applyFont="1" applyFill="1">
      <alignment/>
      <protection/>
    </xf>
    <xf numFmtId="0" fontId="87" fillId="0" borderId="0" xfId="0" applyFont="1" applyFill="1" applyBorder="1" applyAlignment="1">
      <alignment horizontal="left" vertical="center" wrapText="1"/>
    </xf>
    <xf numFmtId="2" fontId="98" fillId="0" borderId="0" xfId="0" applyNumberFormat="1" applyFont="1" applyFill="1" applyBorder="1" applyAlignment="1">
      <alignment horizontal="center" vertical="center"/>
    </xf>
    <xf numFmtId="0" fontId="98" fillId="56" borderId="0" xfId="0" applyFont="1" applyFill="1" applyBorder="1" applyAlignment="1">
      <alignment horizontal="center" vertical="center"/>
    </xf>
    <xf numFmtId="0" fontId="98" fillId="0" borderId="0" xfId="0" applyFont="1" applyFill="1" applyBorder="1" applyAlignment="1">
      <alignment horizontal="center" vertical="center"/>
    </xf>
    <xf numFmtId="2" fontId="98" fillId="0" borderId="22" xfId="0" applyNumberFormat="1" applyFont="1" applyFill="1" applyBorder="1" applyAlignment="1">
      <alignment horizontal="center" vertical="center"/>
    </xf>
    <xf numFmtId="0" fontId="98" fillId="56" borderId="22" xfId="0" applyFont="1" applyFill="1" applyBorder="1" applyAlignment="1">
      <alignment horizontal="right" vertical="center"/>
    </xf>
    <xf numFmtId="0" fontId="98" fillId="56" borderId="22" xfId="0" applyFont="1" applyFill="1" applyBorder="1" applyAlignment="1">
      <alignment horizontal="center" vertical="center"/>
    </xf>
    <xf numFmtId="0" fontId="98" fillId="0" borderId="22" xfId="0" applyFont="1" applyFill="1" applyBorder="1" applyAlignment="1">
      <alignment horizontal="right" vertical="center"/>
    </xf>
    <xf numFmtId="2" fontId="98" fillId="0" borderId="0" xfId="159" applyNumberFormat="1" applyFont="1" applyFill="1" applyBorder="1" applyAlignment="1">
      <alignment horizontal="center" vertical="center"/>
      <protection/>
    </xf>
    <xf numFmtId="0" fontId="98" fillId="0" borderId="0" xfId="159" applyFont="1" applyFill="1" applyBorder="1" applyAlignment="1">
      <alignment horizontal="center" vertical="center"/>
      <protection/>
    </xf>
    <xf numFmtId="0" fontId="98" fillId="56" borderId="0" xfId="159" applyFont="1" applyFill="1" applyBorder="1" applyAlignment="1">
      <alignment horizontal="center" vertical="center"/>
      <protection/>
    </xf>
    <xf numFmtId="2" fontId="98" fillId="0" borderId="22" xfId="159" applyNumberFormat="1" applyFont="1" applyFill="1" applyBorder="1" applyAlignment="1">
      <alignment horizontal="center" vertical="center"/>
      <protection/>
    </xf>
    <xf numFmtId="0" fontId="98" fillId="0" borderId="22" xfId="159" applyFont="1" applyFill="1" applyBorder="1" applyAlignment="1">
      <alignment horizontal="right" vertical="center"/>
      <protection/>
    </xf>
    <xf numFmtId="0" fontId="98" fillId="56" borderId="22" xfId="159" applyFont="1" applyFill="1" applyBorder="1" applyAlignment="1">
      <alignment horizontal="right" vertical="center"/>
      <protection/>
    </xf>
    <xf numFmtId="0" fontId="98" fillId="0" borderId="22" xfId="159" applyFont="1" applyFill="1" applyBorder="1" applyAlignment="1">
      <alignment horizontal="center" vertical="center"/>
      <protection/>
    </xf>
    <xf numFmtId="0" fontId="98" fillId="56" borderId="22" xfId="159" applyFont="1" applyFill="1" applyBorder="1" applyAlignment="1">
      <alignment horizontal="center" vertical="center"/>
      <protection/>
    </xf>
    <xf numFmtId="9" fontId="98" fillId="0" borderId="0" xfId="220" applyFont="1" applyFill="1" applyBorder="1" applyAlignment="1">
      <alignment horizontal="right" vertical="center"/>
    </xf>
    <xf numFmtId="9" fontId="98" fillId="0" borderId="0" xfId="219" applyFont="1" applyFill="1" applyBorder="1" applyAlignment="1">
      <alignment horizontal="right" vertical="center"/>
    </xf>
    <xf numFmtId="166" fontId="98" fillId="57" borderId="19" xfId="0" applyNumberFormat="1" applyFont="1" applyFill="1" applyBorder="1" applyAlignment="1">
      <alignment horizontal="left" vertical="center"/>
    </xf>
    <xf numFmtId="0" fontId="104" fillId="54" borderId="0" xfId="193" applyFont="1" applyFill="1" applyAlignment="1">
      <alignment vertical="center" wrapText="1"/>
      <protection/>
    </xf>
    <xf numFmtId="0" fontId="101" fillId="57" borderId="0" xfId="0" applyFont="1" applyFill="1" applyBorder="1" applyAlignment="1">
      <alignment horizontal="center" vertical="center" wrapText="1"/>
    </xf>
    <xf numFmtId="0" fontId="98" fillId="57" borderId="22" xfId="0" applyFont="1" applyFill="1" applyBorder="1" applyAlignment="1">
      <alignment horizontal="right" vertical="center"/>
    </xf>
    <xf numFmtId="0" fontId="98" fillId="57" borderId="22" xfId="0" applyFont="1" applyFill="1" applyBorder="1" applyAlignment="1">
      <alignment horizontal="center" vertical="center"/>
    </xf>
    <xf numFmtId="166" fontId="98" fillId="57" borderId="0" xfId="0" applyNumberFormat="1" applyFont="1" applyFill="1" applyBorder="1" applyAlignment="1">
      <alignment horizontal="left" vertical="center"/>
    </xf>
    <xf numFmtId="166" fontId="102" fillId="57" borderId="0" xfId="0" applyNumberFormat="1" applyFont="1" applyFill="1" applyBorder="1" applyAlignment="1">
      <alignment horizontal="left" vertical="center"/>
    </xf>
    <xf numFmtId="166" fontId="98" fillId="57" borderId="21" xfId="0" applyNumberFormat="1" applyFont="1" applyFill="1" applyBorder="1" applyAlignment="1">
      <alignment horizontal="left" vertical="center"/>
    </xf>
    <xf numFmtId="166" fontId="98" fillId="57" borderId="0" xfId="0" applyNumberFormat="1" applyFont="1" applyFill="1" applyBorder="1" applyAlignment="1">
      <alignment horizontal="right" vertical="center"/>
    </xf>
    <xf numFmtId="166" fontId="102" fillId="57" borderId="21" xfId="0" applyNumberFormat="1" applyFont="1" applyFill="1" applyBorder="1" applyAlignment="1">
      <alignment horizontal="left" vertical="center"/>
    </xf>
    <xf numFmtId="0" fontId="105" fillId="0" borderId="0" xfId="0" applyFont="1" applyBorder="1" applyAlignment="1">
      <alignment horizontal="left" wrapText="1"/>
    </xf>
    <xf numFmtId="0" fontId="102" fillId="0" borderId="19" xfId="0" applyFont="1" applyFill="1" applyBorder="1" applyAlignment="1">
      <alignment horizontal="left" vertical="center" wrapText="1"/>
    </xf>
    <xf numFmtId="166" fontId="102" fillId="58" borderId="19" xfId="0" applyNumberFormat="1" applyFont="1" applyFill="1" applyBorder="1" applyAlignment="1">
      <alignment horizontal="left" vertical="center"/>
    </xf>
    <xf numFmtId="0" fontId="98" fillId="0" borderId="0" xfId="0" applyFont="1" applyFill="1" applyBorder="1" applyAlignment="1">
      <alignment horizontal="left" vertical="center"/>
    </xf>
    <xf numFmtId="166" fontId="98" fillId="58" borderId="0" xfId="0" applyNumberFormat="1" applyFont="1" applyFill="1" applyBorder="1" applyAlignment="1">
      <alignment horizontal="left" vertical="center"/>
    </xf>
    <xf numFmtId="0" fontId="102" fillId="0" borderId="19" xfId="0" applyFont="1" applyFill="1" applyBorder="1" applyAlignment="1">
      <alignment horizontal="left" vertical="center"/>
    </xf>
    <xf numFmtId="166" fontId="102" fillId="56" borderId="23" xfId="0" applyNumberFormat="1" applyFont="1" applyFill="1" applyBorder="1" applyAlignment="1">
      <alignment horizontal="left" vertical="center"/>
    </xf>
    <xf numFmtId="9" fontId="102" fillId="0" borderId="21" xfId="0" applyNumberFormat="1" applyFont="1" applyFill="1" applyBorder="1" applyAlignment="1" quotePrefix="1">
      <alignment horizontal="right" vertical="center"/>
    </xf>
    <xf numFmtId="0" fontId="105" fillId="0" borderId="0" xfId="0" applyFont="1" applyFill="1" applyBorder="1" applyAlignment="1">
      <alignment horizontal="left" vertical="center" wrapText="1"/>
    </xf>
    <xf numFmtId="0" fontId="96" fillId="0" borderId="0" xfId="159" applyFont="1" applyBorder="1" applyAlignment="1">
      <alignment horizontal="center" vertical="center" readingOrder="1"/>
      <protection/>
    </xf>
    <xf numFmtId="0" fontId="98" fillId="57" borderId="0" xfId="159" applyFont="1" applyFill="1" applyBorder="1" applyAlignment="1">
      <alignment horizontal="center" vertical="center"/>
      <protection/>
    </xf>
    <xf numFmtId="166" fontId="102" fillId="56" borderId="0" xfId="159" applyNumberFormat="1" applyFont="1" applyFill="1" applyBorder="1" applyAlignment="1">
      <alignment horizontal="left" vertical="center"/>
      <protection/>
    </xf>
    <xf numFmtId="166" fontId="102" fillId="0" borderId="0" xfId="159" applyNumberFormat="1" applyFont="1" applyFill="1" applyBorder="1" applyAlignment="1">
      <alignment horizontal="left" vertical="center"/>
      <protection/>
    </xf>
    <xf numFmtId="0" fontId="0" fillId="0" borderId="0" xfId="159" applyFont="1" applyAlignment="1">
      <alignment horizontal="left" vertical="center"/>
      <protection/>
    </xf>
    <xf numFmtId="177" fontId="106" fillId="57" borderId="0" xfId="159" applyNumberFormat="1" applyFont="1" applyFill="1" applyBorder="1" applyAlignment="1">
      <alignment horizontal="right" vertical="top" wrapText="1"/>
      <protection/>
    </xf>
    <xf numFmtId="177" fontId="107" fillId="57" borderId="0" xfId="159" applyNumberFormat="1" applyFont="1" applyFill="1" applyBorder="1" applyAlignment="1">
      <alignment horizontal="right" vertical="top" wrapText="1"/>
      <protection/>
    </xf>
    <xf numFmtId="0" fontId="18" fillId="0" borderId="0" xfId="159" applyFont="1" applyFill="1" applyAlignment="1">
      <alignment vertical="top"/>
      <protection/>
    </xf>
    <xf numFmtId="0" fontId="105" fillId="0" borderId="0" xfId="159" applyFont="1" applyBorder="1" applyAlignment="1">
      <alignment horizontal="left" vertical="center"/>
      <protection/>
    </xf>
    <xf numFmtId="0" fontId="105" fillId="0" borderId="0" xfId="159" applyFont="1" applyFill="1" applyBorder="1" applyAlignment="1">
      <alignment horizontal="left" vertical="center"/>
      <protection/>
    </xf>
    <xf numFmtId="177" fontId="105" fillId="8" borderId="0" xfId="159" applyNumberFormat="1" applyFont="1" applyFill="1" applyBorder="1" applyAlignment="1">
      <alignment horizontal="left" vertical="center"/>
      <protection/>
    </xf>
    <xf numFmtId="166" fontId="102" fillId="0" borderId="23" xfId="0" applyNumberFormat="1" applyFont="1" applyFill="1" applyBorder="1" applyAlignment="1">
      <alignment horizontal="left" vertical="center"/>
    </xf>
    <xf numFmtId="177" fontId="98" fillId="56" borderId="0" xfId="0" applyNumberFormat="1" applyFont="1" applyFill="1" applyBorder="1" applyAlignment="1">
      <alignment horizontal="right" vertical="center"/>
    </xf>
    <xf numFmtId="177" fontId="98" fillId="0" borderId="0" xfId="0" applyNumberFormat="1" applyFont="1" applyFill="1" applyBorder="1" applyAlignment="1">
      <alignment horizontal="right" vertical="center"/>
    </xf>
    <xf numFmtId="177" fontId="102" fillId="56" borderId="21" xfId="0" applyNumberFormat="1" applyFont="1" applyFill="1" applyBorder="1" applyAlignment="1">
      <alignment horizontal="right" vertical="center"/>
    </xf>
    <xf numFmtId="177" fontId="102" fillId="0" borderId="21" xfId="0" applyNumberFormat="1" applyFont="1" applyFill="1" applyBorder="1" applyAlignment="1">
      <alignment horizontal="right" vertical="center"/>
    </xf>
    <xf numFmtId="177" fontId="98" fillId="56" borderId="0" xfId="0" applyNumberFormat="1" applyFont="1" applyFill="1" applyBorder="1" applyAlignment="1">
      <alignment horizontal="left" vertical="center"/>
    </xf>
    <xf numFmtId="177" fontId="98" fillId="0" borderId="0" xfId="0" applyNumberFormat="1" applyFont="1" applyFill="1" applyBorder="1" applyAlignment="1">
      <alignment horizontal="left" vertical="center"/>
    </xf>
    <xf numFmtId="177" fontId="57" fillId="0" borderId="0" xfId="0" applyNumberFormat="1" applyFont="1" applyAlignment="1">
      <alignment/>
    </xf>
    <xf numFmtId="177" fontId="98" fillId="8" borderId="0" xfId="0" applyNumberFormat="1" applyFont="1" applyFill="1" applyBorder="1" applyAlignment="1">
      <alignment horizontal="right" vertical="center"/>
    </xf>
    <xf numFmtId="177" fontId="102" fillId="56" borderId="0" xfId="0" applyNumberFormat="1" applyFont="1" applyFill="1" applyBorder="1" applyAlignment="1">
      <alignment horizontal="right" vertical="center"/>
    </xf>
    <xf numFmtId="177" fontId="102" fillId="0" borderId="0" xfId="0" applyNumberFormat="1" applyFont="1" applyFill="1" applyBorder="1" applyAlignment="1">
      <alignment horizontal="right" vertical="center"/>
    </xf>
    <xf numFmtId="177" fontId="57" fillId="0" borderId="0" xfId="0" applyNumberFormat="1" applyFont="1" applyBorder="1" applyAlignment="1">
      <alignment/>
    </xf>
    <xf numFmtId="177" fontId="87" fillId="56" borderId="0" xfId="0" applyNumberFormat="1" applyFont="1" applyFill="1" applyBorder="1" applyAlignment="1">
      <alignment horizontal="right" vertical="center"/>
    </xf>
    <xf numFmtId="3" fontId="98" fillId="56" borderId="0" xfId="0" applyNumberFormat="1" applyFont="1" applyFill="1" applyBorder="1" applyAlignment="1">
      <alignment horizontal="right" vertical="center"/>
    </xf>
    <xf numFmtId="3" fontId="98" fillId="0" borderId="0" xfId="0" applyNumberFormat="1" applyFont="1" applyFill="1" applyBorder="1" applyAlignment="1">
      <alignment horizontal="right" vertical="center"/>
    </xf>
    <xf numFmtId="3" fontId="57" fillId="0" borderId="0" xfId="0" applyNumberFormat="1" applyFont="1" applyAlignment="1">
      <alignment/>
    </xf>
    <xf numFmtId="3" fontId="102" fillId="56" borderId="21" xfId="0" applyNumberFormat="1" applyFont="1" applyFill="1" applyBorder="1" applyAlignment="1">
      <alignment horizontal="right" vertical="center"/>
    </xf>
    <xf numFmtId="3" fontId="102" fillId="0" borderId="21" xfId="0" applyNumberFormat="1" applyFont="1" applyFill="1" applyBorder="1" applyAlignment="1">
      <alignment horizontal="right" vertical="center"/>
    </xf>
    <xf numFmtId="3" fontId="102" fillId="0" borderId="0" xfId="0" applyNumberFormat="1" applyFont="1" applyFill="1" applyBorder="1" applyAlignment="1">
      <alignment horizontal="right" vertical="center"/>
    </xf>
    <xf numFmtId="3" fontId="98" fillId="0" borderId="19" xfId="0" applyNumberFormat="1" applyFont="1" applyFill="1" applyBorder="1" applyAlignment="1">
      <alignment horizontal="right" vertical="center"/>
    </xf>
    <xf numFmtId="177" fontId="98" fillId="0" borderId="19" xfId="0" applyNumberFormat="1" applyFont="1" applyFill="1" applyBorder="1" applyAlignment="1">
      <alignment horizontal="right" vertical="center"/>
    </xf>
    <xf numFmtId="0" fontId="98" fillId="56" borderId="21" xfId="0" applyFont="1" applyFill="1" applyBorder="1" applyAlignment="1">
      <alignment horizontal="center" vertical="center"/>
    </xf>
    <xf numFmtId="0" fontId="98" fillId="57" borderId="21" xfId="0" applyFont="1" applyFill="1" applyBorder="1" applyAlignment="1">
      <alignment horizontal="center" vertical="center"/>
    </xf>
    <xf numFmtId="0" fontId="57" fillId="0" borderId="0" xfId="193" applyFont="1" applyFill="1" applyBorder="1" applyAlignment="1">
      <alignment horizontal="center" vertical="center"/>
      <protection/>
    </xf>
    <xf numFmtId="0" fontId="108" fillId="59" borderId="0" xfId="159" applyFont="1" applyFill="1" applyAlignment="1">
      <alignment horizontal="center" vertical="center" textRotation="90"/>
      <protection/>
    </xf>
    <xf numFmtId="0" fontId="0" fillId="57" borderId="0" xfId="159" applyFont="1" applyFill="1" applyAlignment="1">
      <alignment horizontal="left" vertical="top" wrapText="1"/>
      <protection/>
    </xf>
    <xf numFmtId="0" fontId="57" fillId="38" borderId="0" xfId="172" applyFont="1" applyFill="1" applyAlignment="1">
      <alignment horizontal="center"/>
      <protection/>
    </xf>
    <xf numFmtId="166" fontId="57" fillId="0" borderId="18" xfId="192" applyNumberFormat="1" applyFont="1" applyFill="1" applyBorder="1" applyAlignment="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xfId="78"/>
    <cellStyle name="Dobre 2"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xfId="124"/>
    <cellStyle name="Neutralne 2"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xfId="303"/>
    <cellStyle name="Złe 2" xfId="304"/>
    <cellStyle name="一般_PLDT" xfId="3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6" name="Obraz 12"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7"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8"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9"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0"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1"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0</xdr:col>
      <xdr:colOff>0</xdr:colOff>
      <xdr:row>2</xdr:row>
      <xdr:rowOff>285750</xdr:rowOff>
    </xdr:from>
    <xdr:to>
      <xdr:col>1</xdr:col>
      <xdr:colOff>5972175</xdr:colOff>
      <xdr:row>8</xdr:row>
      <xdr:rowOff>19050</xdr:rowOff>
    </xdr:to>
    <xdr:pic>
      <xdr:nvPicPr>
        <xdr:cNvPr id="12" name="Obraz 13"/>
        <xdr:cNvPicPr preferRelativeResize="1">
          <a:picLocks noChangeAspect="0"/>
        </xdr:cNvPicPr>
      </xdr:nvPicPr>
      <xdr:blipFill>
        <a:blip r:embed="rId2"/>
        <a:stretch>
          <a:fillRect/>
        </a:stretch>
      </xdr:blipFill>
      <xdr:spPr>
        <a:xfrm>
          <a:off x="0" y="647700"/>
          <a:ext cx="6048375" cy="15049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3" name="Obraz 13"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4"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5" name="Obraz 13"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77"/>
  <sheetViews>
    <sheetView showGridLines="0" tabSelected="1" zoomScale="90" zoomScaleNormal="90"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62" customWidth="1"/>
    <col min="5" max="5" width="15.00390625" style="63" bestFit="1" customWidth="1"/>
    <col min="6" max="6" width="16.28125" style="63" bestFit="1" customWidth="1"/>
    <col min="7" max="16384" width="9.140625" style="1" customWidth="1"/>
  </cols>
  <sheetData>
    <row r="2" spans="2:5" ht="15.75" customHeight="1">
      <c r="B2" s="77"/>
      <c r="C2" s="78"/>
      <c r="E2" s="1"/>
    </row>
    <row r="3" spans="2:6" ht="23.25">
      <c r="B3" s="76"/>
      <c r="C3" s="6"/>
      <c r="D3" s="6"/>
      <c r="E3" s="1"/>
      <c r="F3" s="1"/>
    </row>
    <row r="4" spans="2:6" ht="23.25">
      <c r="B4" s="76"/>
      <c r="C4" s="6"/>
      <c r="D4" s="6"/>
      <c r="E4" s="1"/>
      <c r="F4" s="1"/>
    </row>
    <row r="5" spans="2:6" ht="23.25">
      <c r="B5" s="76"/>
      <c r="C5" s="6"/>
      <c r="D5" s="6"/>
      <c r="E5" s="1"/>
      <c r="F5" s="1"/>
    </row>
    <row r="6" spans="2:6" ht="23.25">
      <c r="B6" s="76"/>
      <c r="C6" s="6"/>
      <c r="D6" s="6"/>
      <c r="E6" s="1"/>
      <c r="F6" s="1"/>
    </row>
    <row r="7" spans="2:6" ht="23.25">
      <c r="B7" s="76"/>
      <c r="C7" s="6"/>
      <c r="D7" s="6"/>
      <c r="E7" s="1"/>
      <c r="F7" s="1"/>
    </row>
    <row r="8" spans="2:6" ht="23.25">
      <c r="B8" s="76"/>
      <c r="C8" s="6"/>
      <c r="D8" s="6"/>
      <c r="E8" s="1"/>
      <c r="F8" s="1"/>
    </row>
    <row r="9" spans="2:6" ht="23.25">
      <c r="B9" s="76"/>
      <c r="C9" s="6"/>
      <c r="D9" s="6"/>
      <c r="E9" s="1"/>
      <c r="F9" s="1"/>
    </row>
    <row r="10" spans="2:6" ht="60">
      <c r="B10" s="125" t="s">
        <v>276</v>
      </c>
      <c r="C10" s="6"/>
      <c r="D10" s="6"/>
      <c r="E10" s="1"/>
      <c r="F10" s="1"/>
    </row>
    <row r="11" spans="2:6" ht="23.25">
      <c r="B11" s="76" t="s">
        <v>248</v>
      </c>
      <c r="C11" s="6"/>
      <c r="D11" s="6"/>
      <c r="E11" s="1"/>
      <c r="F11" s="1"/>
    </row>
    <row r="12" spans="2:6" ht="23.25">
      <c r="B12" s="76" t="s">
        <v>81</v>
      </c>
      <c r="C12" s="6"/>
      <c r="D12" s="6"/>
      <c r="E12" s="1"/>
      <c r="F12" s="1"/>
    </row>
    <row r="13" spans="2:6" ht="23.25">
      <c r="B13" s="76" t="s">
        <v>104</v>
      </c>
      <c r="C13" s="6"/>
      <c r="D13" s="6"/>
      <c r="E13" s="1"/>
      <c r="F13" s="1"/>
    </row>
    <row r="14" spans="2:6" ht="23.25">
      <c r="B14" s="76" t="s">
        <v>137</v>
      </c>
      <c r="C14" s="6"/>
      <c r="D14" s="6"/>
      <c r="E14" s="1"/>
      <c r="F14" s="1"/>
    </row>
    <row r="15" spans="2:6" ht="23.25">
      <c r="B15" s="76" t="s">
        <v>181</v>
      </c>
      <c r="C15" s="6"/>
      <c r="D15" s="6"/>
      <c r="E15" s="1"/>
      <c r="F15" s="1"/>
    </row>
    <row r="16" spans="2:6" ht="23.25">
      <c r="B16" s="76" t="s">
        <v>183</v>
      </c>
      <c r="C16" s="6"/>
      <c r="D16" s="6"/>
      <c r="E16" s="1"/>
      <c r="F16" s="1"/>
    </row>
    <row r="17" spans="2:6" ht="23.25" customHeight="1">
      <c r="B17" s="76" t="s">
        <v>244</v>
      </c>
      <c r="C17" s="6"/>
      <c r="D17" s="6"/>
      <c r="E17" s="1"/>
      <c r="F17" s="1"/>
    </row>
    <row r="18" spans="2:6" ht="23.25">
      <c r="B18" s="76" t="s">
        <v>234</v>
      </c>
      <c r="C18" s="6"/>
      <c r="D18" s="6"/>
      <c r="E18" s="1"/>
      <c r="F18" s="1"/>
    </row>
    <row r="19" spans="2:6" ht="23.25">
      <c r="B19" s="76" t="s">
        <v>294</v>
      </c>
      <c r="C19" s="6"/>
      <c r="D19" s="6"/>
      <c r="E19" s="1"/>
      <c r="F19" s="1"/>
    </row>
    <row r="20" spans="2:6" ht="23.25">
      <c r="B20" s="76"/>
      <c r="C20" s="6"/>
      <c r="D20" s="6"/>
      <c r="E20" s="1"/>
      <c r="F20" s="1"/>
    </row>
    <row r="21" spans="2:6" ht="25.5">
      <c r="B21" s="141" t="s">
        <v>277</v>
      </c>
      <c r="C21" s="6"/>
      <c r="D21" s="6"/>
      <c r="E21" s="1"/>
      <c r="F21" s="1"/>
    </row>
    <row r="22" spans="2:6" ht="12.75" customHeight="1">
      <c r="B22" s="44"/>
      <c r="C22" s="6"/>
      <c r="D22" s="6"/>
      <c r="E22" s="1"/>
      <c r="F22" s="1"/>
    </row>
    <row r="23" spans="2:6" ht="12.75" customHeight="1">
      <c r="B23" s="44"/>
      <c r="C23" s="6"/>
      <c r="D23" s="6"/>
      <c r="E23" s="1"/>
      <c r="F23" s="1"/>
    </row>
    <row r="24" spans="2:6" ht="12.75" customHeight="1">
      <c r="B24" s="44"/>
      <c r="C24" s="6"/>
      <c r="D24" s="6"/>
      <c r="E24" s="1"/>
      <c r="F24" s="1"/>
    </row>
    <row r="25" spans="2:6" ht="12.75" customHeight="1">
      <c r="B25" s="44"/>
      <c r="C25" s="67"/>
      <c r="D25" s="6"/>
      <c r="E25" s="1"/>
      <c r="F25" s="1"/>
    </row>
    <row r="26" spans="2:6" ht="12.75">
      <c r="B26" s="44"/>
      <c r="C26" s="9"/>
      <c r="D26" s="9"/>
      <c r="E26" s="1"/>
      <c r="F26" s="1"/>
    </row>
    <row r="27" spans="2:6" ht="12.75">
      <c r="B27" s="44"/>
      <c r="C27" s="9"/>
      <c r="D27" s="9"/>
      <c r="E27" s="1"/>
      <c r="F27" s="1"/>
    </row>
    <row r="28" spans="2:6" ht="12.75">
      <c r="B28" s="44"/>
      <c r="C28" s="75"/>
      <c r="D28" s="40"/>
      <c r="E28" s="1"/>
      <c r="F28" s="1"/>
    </row>
    <row r="29" spans="2:6" ht="12.75">
      <c r="B29" s="44"/>
      <c r="C29" s="75"/>
      <c r="D29" s="6"/>
      <c r="E29" s="1"/>
      <c r="F29" s="1"/>
    </row>
    <row r="30" spans="2:6" ht="12.75">
      <c r="B30" s="44"/>
      <c r="C30" s="75"/>
      <c r="D30" s="6"/>
      <c r="E30" s="1"/>
      <c r="F30" s="1"/>
    </row>
    <row r="31" spans="2:6" ht="12.75">
      <c r="B31" s="44"/>
      <c r="C31" s="75"/>
      <c r="D31" s="6"/>
      <c r="E31" s="1"/>
      <c r="F31" s="1"/>
    </row>
    <row r="32" spans="2:6" ht="12.75">
      <c r="B32" s="44"/>
      <c r="C32" s="6"/>
      <c r="D32" s="6"/>
      <c r="E32" s="1"/>
      <c r="F32" s="1"/>
    </row>
    <row r="33" spans="2:6" ht="12.75">
      <c r="B33" s="44"/>
      <c r="C33" s="6"/>
      <c r="D33" s="6"/>
      <c r="E33" s="1"/>
      <c r="F33" s="1"/>
    </row>
    <row r="34" spans="2:6" ht="12.75">
      <c r="B34" s="44"/>
      <c r="C34" s="6"/>
      <c r="D34" s="6"/>
      <c r="E34" s="1"/>
      <c r="F34" s="1"/>
    </row>
    <row r="35" spans="2:6" ht="12.75">
      <c r="B35" s="39"/>
      <c r="C35" s="40"/>
      <c r="D35" s="40"/>
      <c r="E35" s="1"/>
      <c r="F35" s="1"/>
    </row>
    <row r="36" spans="2:6" ht="12.75">
      <c r="B36" s="39"/>
      <c r="C36" s="6"/>
      <c r="D36" s="6"/>
      <c r="E36" s="1"/>
      <c r="F36" s="1"/>
    </row>
    <row r="37" spans="2:6" ht="12.75">
      <c r="B37" s="44"/>
      <c r="C37" s="40"/>
      <c r="D37" s="40"/>
      <c r="E37" s="1"/>
      <c r="F37" s="1"/>
    </row>
    <row r="38" spans="2:6" ht="12.75">
      <c r="B38" s="39"/>
      <c r="C38" s="9"/>
      <c r="D38" s="9"/>
      <c r="E38" s="1"/>
      <c r="F38" s="1"/>
    </row>
    <row r="39" spans="2:6" ht="12.75">
      <c r="B39" s="44"/>
      <c r="C39" s="9"/>
      <c r="D39" s="9"/>
      <c r="E39" s="1"/>
      <c r="F39" s="1"/>
    </row>
    <row r="40" spans="2:6" ht="12.75">
      <c r="B40" s="44"/>
      <c r="C40" s="9"/>
      <c r="D40" s="9"/>
      <c r="E40" s="1"/>
      <c r="F40" s="1"/>
    </row>
    <row r="41" spans="2:6" ht="12.75">
      <c r="B41" s="44"/>
      <c r="C41" s="9"/>
      <c r="D41" s="9"/>
      <c r="E41" s="1"/>
      <c r="F41" s="1"/>
    </row>
    <row r="42" spans="2:6" ht="12.75">
      <c r="B42" s="44"/>
      <c r="C42" s="9"/>
      <c r="D42" s="9"/>
      <c r="E42" s="1"/>
      <c r="F42" s="1"/>
    </row>
    <row r="43" spans="2:6" ht="21.75" customHeight="1">
      <c r="B43" s="44"/>
      <c r="C43" s="212"/>
      <c r="D43" s="212"/>
      <c r="E43" s="1"/>
      <c r="F43" s="1"/>
    </row>
    <row r="44" spans="2:6" ht="12.75">
      <c r="B44" s="44"/>
      <c r="C44" s="40"/>
      <c r="D44" s="40"/>
      <c r="E44" s="43"/>
      <c r="F44" s="7"/>
    </row>
    <row r="45" spans="2:6" ht="12.75">
      <c r="B45" s="44"/>
      <c r="C45" s="6"/>
      <c r="D45" s="6"/>
      <c r="E45" s="23"/>
      <c r="F45" s="7"/>
    </row>
    <row r="46" spans="2:6" ht="12.75">
      <c r="B46" s="39"/>
      <c r="C46" s="6"/>
      <c r="D46" s="6"/>
      <c r="E46" s="23"/>
      <c r="F46" s="7"/>
    </row>
    <row r="47" spans="2:6" ht="12.75">
      <c r="B47" s="44"/>
      <c r="C47" s="6"/>
      <c r="D47" s="6"/>
      <c r="E47" s="23"/>
      <c r="F47" s="7"/>
    </row>
    <row r="48" spans="2:6" ht="12.75">
      <c r="B48" s="39"/>
      <c r="C48" s="6"/>
      <c r="D48" s="6"/>
      <c r="E48" s="23"/>
      <c r="F48" s="7"/>
    </row>
    <row r="49" spans="2:6" ht="12.75">
      <c r="B49" s="44"/>
      <c r="C49" s="9"/>
      <c r="D49" s="9"/>
      <c r="E49" s="28"/>
      <c r="F49" s="10"/>
    </row>
    <row r="50" spans="2:6" ht="12.75">
      <c r="B50" s="44"/>
      <c r="C50" s="6"/>
      <c r="D50" s="6"/>
      <c r="E50" s="23"/>
      <c r="F50" s="7"/>
    </row>
    <row r="51" spans="2:6" ht="12.75">
      <c r="B51" s="44"/>
      <c r="C51" s="9"/>
      <c r="D51" s="9"/>
      <c r="E51" s="28"/>
      <c r="F51" s="10"/>
    </row>
    <row r="52" spans="2:6" ht="12.75">
      <c r="B52" s="44"/>
      <c r="C52" s="9"/>
      <c r="D52" s="9"/>
      <c r="E52" s="28"/>
      <c r="F52" s="10"/>
    </row>
    <row r="53" spans="2:6" ht="12.75">
      <c r="B53" s="44"/>
      <c r="C53" s="40"/>
      <c r="D53" s="40"/>
      <c r="E53" s="23"/>
      <c r="F53" s="41"/>
    </row>
    <row r="54" spans="2:6" ht="12.75">
      <c r="B54" s="44"/>
      <c r="C54" s="40"/>
      <c r="D54" s="40"/>
      <c r="E54" s="23"/>
      <c r="F54" s="41"/>
    </row>
    <row r="55" spans="2:6" ht="12.75">
      <c r="B55" s="44"/>
      <c r="C55" s="6"/>
      <c r="D55" s="6"/>
      <c r="E55" s="23"/>
      <c r="F55" s="7"/>
    </row>
    <row r="56" spans="2:6" ht="12.75">
      <c r="B56" s="44"/>
      <c r="C56" s="6"/>
      <c r="D56" s="6"/>
      <c r="E56" s="23"/>
      <c r="F56" s="7"/>
    </row>
    <row r="57" spans="2:6" ht="12.75">
      <c r="B57" s="39"/>
      <c r="C57" s="6"/>
      <c r="D57" s="6"/>
      <c r="E57" s="23"/>
      <c r="F57" s="7"/>
    </row>
    <row r="58" spans="2:6" ht="12.75">
      <c r="B58" s="44"/>
      <c r="C58" s="6"/>
      <c r="D58" s="6"/>
      <c r="E58" s="23"/>
      <c r="F58" s="7"/>
    </row>
    <row r="59" spans="2:6" ht="12.75">
      <c r="B59" s="39"/>
      <c r="C59" s="6"/>
      <c r="D59" s="6"/>
      <c r="E59" s="23"/>
      <c r="F59" s="7"/>
    </row>
    <row r="60" spans="2:6" ht="12.75">
      <c r="B60" s="44"/>
      <c r="C60" s="6"/>
      <c r="D60" s="6"/>
      <c r="E60" s="23"/>
      <c r="F60" s="7"/>
    </row>
    <row r="61" spans="2:6" ht="12.75">
      <c r="B61" s="39"/>
      <c r="C61" s="44"/>
      <c r="D61" s="44"/>
      <c r="E61" s="64"/>
      <c r="F61" s="45"/>
    </row>
    <row r="62" spans="2:6" ht="12.75">
      <c r="B62" s="49"/>
      <c r="C62" s="9"/>
      <c r="D62" s="9"/>
      <c r="E62" s="28"/>
      <c r="F62" s="10"/>
    </row>
    <row r="63" spans="2:6" ht="12.75">
      <c r="B63" s="49"/>
      <c r="C63" s="44"/>
      <c r="D63" s="44"/>
      <c r="E63" s="64"/>
      <c r="F63" s="45"/>
    </row>
    <row r="64" spans="2:6" ht="12.75">
      <c r="B64" s="49"/>
      <c r="C64" s="39"/>
      <c r="D64" s="39"/>
      <c r="E64" s="65"/>
      <c r="F64" s="66"/>
    </row>
    <row r="65" spans="3:6" ht="12.75">
      <c r="C65" s="6"/>
      <c r="D65" s="6"/>
      <c r="E65" s="23"/>
      <c r="F65" s="7"/>
    </row>
    <row r="66" spans="3:6" ht="12.75">
      <c r="C66" s="6"/>
      <c r="D66" s="6"/>
      <c r="E66" s="23"/>
      <c r="F66" s="7"/>
    </row>
    <row r="67" spans="3:6" ht="12.75">
      <c r="C67" s="6"/>
      <c r="D67" s="6"/>
      <c r="E67" s="23"/>
      <c r="F67" s="7"/>
    </row>
    <row r="68" spans="3:6" ht="12.75">
      <c r="C68" s="6"/>
      <c r="D68" s="6"/>
      <c r="E68" s="23"/>
      <c r="F68" s="7"/>
    </row>
    <row r="69" spans="3:6" ht="12.75">
      <c r="C69" s="6"/>
      <c r="D69" s="6"/>
      <c r="E69" s="23"/>
      <c r="F69" s="7"/>
    </row>
    <row r="70" spans="3:6" ht="12.75">
      <c r="C70" s="6"/>
      <c r="D70" s="6"/>
      <c r="E70" s="23"/>
      <c r="F70" s="7"/>
    </row>
    <row r="71" spans="3:6" ht="12.75">
      <c r="C71" s="6"/>
      <c r="D71" s="6"/>
      <c r="E71" s="23"/>
      <c r="F71" s="7"/>
    </row>
    <row r="72" spans="3:6" ht="12.75">
      <c r="C72" s="44"/>
      <c r="D72" s="44"/>
      <c r="E72" s="64"/>
      <c r="F72" s="45"/>
    </row>
    <row r="73" spans="3:6" ht="12.75">
      <c r="C73" s="9"/>
      <c r="D73" s="9"/>
      <c r="E73" s="28"/>
      <c r="F73" s="10"/>
    </row>
    <row r="74" spans="3:6" ht="12.75">
      <c r="C74" s="44"/>
      <c r="D74" s="44"/>
      <c r="E74" s="64"/>
      <c r="F74" s="45"/>
    </row>
    <row r="75" spans="3:6" ht="12.75">
      <c r="C75" s="9"/>
      <c r="D75" s="9"/>
      <c r="E75" s="28"/>
      <c r="F75" s="10"/>
    </row>
    <row r="76" spans="3:6" ht="12.75">
      <c r="C76" s="68"/>
      <c r="D76" s="44"/>
      <c r="E76" s="64"/>
      <c r="F76" s="45"/>
    </row>
    <row r="77" spans="3:6" ht="12.75">
      <c r="C77" s="9"/>
      <c r="D77" s="9"/>
      <c r="E77" s="28"/>
      <c r="F77" s="10"/>
    </row>
  </sheetData>
  <sheetProtection/>
  <mergeCells count="1">
    <mergeCell ref="C43:D43"/>
  </mergeCells>
  <hyperlinks>
    <hyperlink ref="B13" location="'Statement of Financial Position'!A1" display="Consolidated statement of financial position"/>
    <hyperlink ref="B14" location="'Statement of Cash Flows'!A1" display="Consolidated statement of cash flows"/>
    <hyperlink ref="B15" location="'Sales revenue'!A1" display="Revenue from sale of gas and other revenue"/>
    <hyperlink ref="B16" location="'Operating costs'!A1" display="Operating expenses"/>
    <hyperlink ref="B17" location="'Operating data'!A1" display="Operating data"/>
    <hyperlink ref="B18" location="'Segments Y'!A1" display="Segments"/>
    <hyperlink ref="B11" location="'Changes in Acounting Policies'!A1" display="Changes in Acounting Policies"/>
    <hyperlink ref="B12" location="'Income Statement'!A1" display="Consolidated statement of profit or loss"/>
    <hyperlink ref="B19" location="'Segments Q'!A1" display="Quarterly Segments"/>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2:AI40"/>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72" customWidth="1"/>
    <col min="2" max="2" width="92.00390625" style="72" customWidth="1"/>
    <col min="3" max="4" width="20.7109375" style="72" customWidth="1"/>
    <col min="5" max="6" width="20.7109375" style="71" customWidth="1"/>
    <col min="7" max="17" width="20.7109375" style="72" customWidth="1"/>
    <col min="18" max="26" width="17.7109375" style="72" customWidth="1"/>
    <col min="27" max="31" width="17.7109375" style="72" hidden="1" customWidth="1"/>
    <col min="32" max="16384" width="9.140625" style="72" customWidth="1"/>
  </cols>
  <sheetData>
    <row r="2" spans="2:9" ht="15.75" customHeight="1">
      <c r="B2" s="77"/>
      <c r="C2" s="77"/>
      <c r="D2" s="77"/>
      <c r="E2" s="77"/>
      <c r="F2" s="77"/>
      <c r="G2" s="77"/>
      <c r="H2" s="78"/>
      <c r="I2" s="104"/>
    </row>
    <row r="3" spans="2:4" ht="12.75">
      <c r="B3" s="71"/>
      <c r="C3" s="71"/>
      <c r="D3" s="73"/>
    </row>
    <row r="4" spans="2:22" ht="75.75" customHeight="1">
      <c r="B4" s="105" t="s">
        <v>285</v>
      </c>
      <c r="C4" s="131" t="s">
        <v>243</v>
      </c>
      <c r="D4" s="131" t="s">
        <v>245</v>
      </c>
      <c r="E4" s="131" t="s">
        <v>235</v>
      </c>
      <c r="F4" s="131" t="s">
        <v>229</v>
      </c>
      <c r="G4" s="132" t="s">
        <v>246</v>
      </c>
      <c r="H4" s="131" t="s">
        <v>250</v>
      </c>
      <c r="I4" s="133" t="s">
        <v>199</v>
      </c>
      <c r="S4" s="74"/>
      <c r="T4" s="74"/>
      <c r="U4" s="74"/>
      <c r="V4" s="74"/>
    </row>
    <row r="5" spans="2:22" ht="12" customHeight="1">
      <c r="B5" s="149"/>
      <c r="C5" s="150" t="s">
        <v>102</v>
      </c>
      <c r="D5" s="150" t="s">
        <v>102</v>
      </c>
      <c r="E5" s="150" t="s">
        <v>102</v>
      </c>
      <c r="F5" s="150" t="s">
        <v>102</v>
      </c>
      <c r="G5" s="150" t="s">
        <v>102</v>
      </c>
      <c r="H5" s="150" t="s">
        <v>102</v>
      </c>
      <c r="I5" s="151" t="s">
        <v>102</v>
      </c>
      <c r="S5" s="74"/>
      <c r="T5" s="74"/>
      <c r="U5" s="74"/>
      <c r="V5" s="74"/>
    </row>
    <row r="6" spans="2:22" ht="12" customHeight="1" thickBot="1">
      <c r="B6" s="152"/>
      <c r="C6" s="153"/>
      <c r="D6" s="153"/>
      <c r="E6" s="153"/>
      <c r="F6" s="153"/>
      <c r="G6" s="153"/>
      <c r="H6" s="153"/>
      <c r="I6" s="154"/>
      <c r="S6" s="74"/>
      <c r="T6" s="74"/>
      <c r="U6" s="74"/>
      <c r="V6" s="74"/>
    </row>
    <row r="7" spans="2:9" ht="13.5" customHeight="1">
      <c r="B7" s="134" t="s">
        <v>236</v>
      </c>
      <c r="C7" s="135"/>
      <c r="D7" s="135"/>
      <c r="E7" s="135"/>
      <c r="F7" s="135"/>
      <c r="G7" s="135"/>
      <c r="H7" s="135"/>
      <c r="I7" s="136"/>
    </row>
    <row r="8" spans="2:9" ht="12.75" customHeight="1">
      <c r="B8" s="137" t="s">
        <v>237</v>
      </c>
      <c r="C8" s="89">
        <v>824</v>
      </c>
      <c r="D8" s="89">
        <v>9343</v>
      </c>
      <c r="E8" s="89">
        <v>233</v>
      </c>
      <c r="F8" s="89">
        <v>515</v>
      </c>
      <c r="G8" s="89">
        <v>50</v>
      </c>
      <c r="H8" s="89">
        <v>0</v>
      </c>
      <c r="I8" s="83">
        <v>10965</v>
      </c>
    </row>
    <row r="9" spans="2:9" ht="12.75" customHeight="1">
      <c r="B9" s="137" t="s">
        <v>249</v>
      </c>
      <c r="C9" s="89">
        <v>878</v>
      </c>
      <c r="D9" s="89">
        <v>282</v>
      </c>
      <c r="E9" s="89">
        <v>1009</v>
      </c>
      <c r="F9" s="89">
        <v>207</v>
      </c>
      <c r="G9" s="89">
        <v>151</v>
      </c>
      <c r="H9" s="89">
        <v>-2527</v>
      </c>
      <c r="I9" s="83">
        <v>0</v>
      </c>
    </row>
    <row r="10" spans="2:9" ht="13.5" customHeight="1" thickBot="1">
      <c r="B10" s="138" t="s">
        <v>238</v>
      </c>
      <c r="C10" s="112">
        <v>1702</v>
      </c>
      <c r="D10" s="112">
        <v>9625</v>
      </c>
      <c r="E10" s="112">
        <v>1242</v>
      </c>
      <c r="F10" s="112">
        <v>722</v>
      </c>
      <c r="G10" s="112">
        <v>201</v>
      </c>
      <c r="H10" s="112">
        <v>-2527</v>
      </c>
      <c r="I10" s="110">
        <v>10965</v>
      </c>
    </row>
    <row r="11" spans="2:9" ht="13.5" customHeight="1" thickBot="1">
      <c r="B11" s="138" t="s">
        <v>94</v>
      </c>
      <c r="C11" s="112">
        <v>828</v>
      </c>
      <c r="D11" s="112">
        <v>-245</v>
      </c>
      <c r="E11" s="112">
        <v>529</v>
      </c>
      <c r="F11" s="112">
        <v>241</v>
      </c>
      <c r="G11" s="112">
        <v>1</v>
      </c>
      <c r="H11" s="112">
        <v>-31</v>
      </c>
      <c r="I11" s="110">
        <v>1323</v>
      </c>
    </row>
    <row r="12" spans="2:9" ht="12.75" customHeight="1">
      <c r="B12" s="137" t="s">
        <v>95</v>
      </c>
      <c r="C12" s="89">
        <v>-253</v>
      </c>
      <c r="D12" s="89">
        <v>-51</v>
      </c>
      <c r="E12" s="89">
        <v>-237</v>
      </c>
      <c r="F12" s="89">
        <v>-110</v>
      </c>
      <c r="G12" s="89">
        <v>-21</v>
      </c>
      <c r="H12" s="89">
        <v>-1</v>
      </c>
      <c r="I12" s="83">
        <v>-673</v>
      </c>
    </row>
    <row r="13" spans="2:9" ht="12.75" customHeight="1" thickBot="1">
      <c r="B13" s="138" t="s">
        <v>96</v>
      </c>
      <c r="C13" s="112">
        <v>575</v>
      </c>
      <c r="D13" s="112">
        <v>-296</v>
      </c>
      <c r="E13" s="112">
        <v>292</v>
      </c>
      <c r="F13" s="112">
        <v>131</v>
      </c>
      <c r="G13" s="112">
        <v>-20</v>
      </c>
      <c r="H13" s="112">
        <v>-32</v>
      </c>
      <c r="I13" s="110">
        <v>650</v>
      </c>
    </row>
    <row r="14" spans="2:35" ht="12.75" customHeight="1">
      <c r="B14" s="137" t="s">
        <v>93</v>
      </c>
      <c r="C14" s="90">
        <v>-444</v>
      </c>
      <c r="D14" s="90">
        <v>-364.3</v>
      </c>
      <c r="E14" s="90">
        <v>4.3</v>
      </c>
      <c r="F14" s="90">
        <v>-3.5</v>
      </c>
      <c r="G14" s="90">
        <v>10.2</v>
      </c>
      <c r="H14" s="90">
        <v>0</v>
      </c>
      <c r="I14" s="83">
        <v>-797.4</v>
      </c>
      <c r="S14" s="74"/>
      <c r="T14" s="74"/>
      <c r="U14" s="74"/>
      <c r="V14" s="74"/>
      <c r="AI14" s="74"/>
    </row>
    <row r="15" spans="2:35" ht="12.75" customHeight="1">
      <c r="B15" s="137" t="s">
        <v>239</v>
      </c>
      <c r="C15" s="90">
        <v>5</v>
      </c>
      <c r="D15" s="90">
        <v>0</v>
      </c>
      <c r="E15" s="90">
        <v>0</v>
      </c>
      <c r="F15" s="90">
        <v>0</v>
      </c>
      <c r="G15" s="90">
        <v>2</v>
      </c>
      <c r="H15" s="90">
        <v>0</v>
      </c>
      <c r="I15" s="83">
        <v>7</v>
      </c>
      <c r="AI15" s="74"/>
    </row>
    <row r="16" spans="2:35" ht="12.75" customHeight="1">
      <c r="B16" s="137" t="s">
        <v>240</v>
      </c>
      <c r="C16" s="89">
        <v>-317</v>
      </c>
      <c r="D16" s="89">
        <v>-19</v>
      </c>
      <c r="E16" s="89">
        <v>-348</v>
      </c>
      <c r="F16" s="89">
        <v>-134</v>
      </c>
      <c r="G16" s="89">
        <v>-18</v>
      </c>
      <c r="H16" s="89">
        <v>-10</v>
      </c>
      <c r="I16" s="83">
        <v>-846</v>
      </c>
      <c r="AI16" s="74"/>
    </row>
    <row r="17" spans="2:35" ht="13.5" customHeight="1">
      <c r="B17" s="139" t="s">
        <v>241</v>
      </c>
      <c r="C17" s="89">
        <v>6998</v>
      </c>
      <c r="D17" s="89">
        <v>2961</v>
      </c>
      <c r="E17" s="89">
        <v>11114</v>
      </c>
      <c r="F17" s="89">
        <v>1785</v>
      </c>
      <c r="G17" s="89">
        <v>1836</v>
      </c>
      <c r="H17" s="89">
        <v>0</v>
      </c>
      <c r="I17" s="83">
        <v>24694</v>
      </c>
      <c r="S17" s="74"/>
      <c r="T17" s="74"/>
      <c r="U17" s="74"/>
      <c r="V17" s="74"/>
      <c r="AH17" s="74"/>
      <c r="AI17" s="74"/>
    </row>
    <row r="18" spans="2:35" ht="12.75" customHeight="1">
      <c r="B18" s="139"/>
      <c r="C18" s="135"/>
      <c r="D18" s="135"/>
      <c r="E18" s="135"/>
      <c r="F18" s="135"/>
      <c r="G18" s="135"/>
      <c r="H18" s="135"/>
      <c r="I18" s="136"/>
      <c r="AH18" s="74"/>
      <c r="AI18" s="74"/>
    </row>
    <row r="19" spans="2:35" ht="12.75" customHeight="1">
      <c r="B19" s="72" t="s">
        <v>242</v>
      </c>
      <c r="C19" s="135"/>
      <c r="D19" s="135"/>
      <c r="E19" s="135"/>
      <c r="F19" s="135"/>
      <c r="G19" s="135"/>
      <c r="H19" s="135"/>
      <c r="I19" s="136"/>
      <c r="AH19" s="74"/>
      <c r="AI19" s="74"/>
    </row>
    <row r="20" spans="2:35" ht="12.75" customHeight="1">
      <c r="B20" s="139"/>
      <c r="C20" s="135"/>
      <c r="D20" s="135"/>
      <c r="E20" s="135"/>
      <c r="F20" s="135"/>
      <c r="G20" s="135"/>
      <c r="H20" s="135"/>
      <c r="I20" s="136"/>
      <c r="AH20" s="74"/>
      <c r="AI20" s="74"/>
    </row>
    <row r="21" spans="2:35" s="71" customFormat="1" ht="12.75" customHeight="1">
      <c r="B21" s="72"/>
      <c r="D21" s="72"/>
      <c r="E21" s="72"/>
      <c r="G21" s="72"/>
      <c r="H21" s="72"/>
      <c r="I21" s="140"/>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row>
    <row r="22" spans="2:20" ht="75.75" customHeight="1">
      <c r="B22" s="105" t="s">
        <v>286</v>
      </c>
      <c r="C22" s="131" t="s">
        <v>251</v>
      </c>
      <c r="D22" s="131" t="s">
        <v>252</v>
      </c>
      <c r="E22" s="131" t="s">
        <v>253</v>
      </c>
      <c r="F22" s="131" t="s">
        <v>254</v>
      </c>
      <c r="G22" s="132" t="s">
        <v>255</v>
      </c>
      <c r="H22" s="131" t="s">
        <v>257</v>
      </c>
      <c r="I22" s="133" t="s">
        <v>256</v>
      </c>
      <c r="S22" s="20"/>
      <c r="T22" s="20"/>
    </row>
    <row r="23" spans="2:20" ht="12.75" customHeight="1">
      <c r="B23" s="149"/>
      <c r="C23" s="150" t="s">
        <v>102</v>
      </c>
      <c r="D23" s="150" t="s">
        <v>102</v>
      </c>
      <c r="E23" s="150" t="s">
        <v>102</v>
      </c>
      <c r="F23" s="150" t="s">
        <v>102</v>
      </c>
      <c r="G23" s="150" t="s">
        <v>102</v>
      </c>
      <c r="H23" s="150" t="s">
        <v>102</v>
      </c>
      <c r="I23" s="151" t="s">
        <v>102</v>
      </c>
      <c r="S23" s="6"/>
      <c r="T23" s="6"/>
    </row>
    <row r="24" spans="2:20" ht="12.75" customHeight="1" thickBot="1">
      <c r="B24" s="152" t="s">
        <v>103</v>
      </c>
      <c r="C24" s="155" t="s">
        <v>103</v>
      </c>
      <c r="D24" s="155" t="s">
        <v>103</v>
      </c>
      <c r="E24" s="155" t="s">
        <v>103</v>
      </c>
      <c r="F24" s="155" t="s">
        <v>103</v>
      </c>
      <c r="G24" s="155" t="s">
        <v>103</v>
      </c>
      <c r="H24" s="155" t="s">
        <v>103</v>
      </c>
      <c r="I24" s="156" t="s">
        <v>103</v>
      </c>
      <c r="S24" s="52">
        <f>_xlfn.IFERROR(H24/H39-1,"")</f>
      </c>
      <c r="T24" s="52">
        <f>_xlfn.IFERROR(K24/K39-1,"")</f>
      </c>
    </row>
    <row r="25" spans="2:9" ht="13.5" customHeight="1">
      <c r="B25" s="134" t="s">
        <v>236</v>
      </c>
      <c r="C25" s="135"/>
      <c r="D25" s="135"/>
      <c r="E25" s="135"/>
      <c r="F25" s="135"/>
      <c r="G25" s="135"/>
      <c r="H25" s="135"/>
      <c r="I25" s="136"/>
    </row>
    <row r="26" spans="2:9" ht="12.75" customHeight="1">
      <c r="B26" s="137" t="s">
        <v>237</v>
      </c>
      <c r="C26" s="89">
        <v>795</v>
      </c>
      <c r="D26" s="89">
        <v>8362</v>
      </c>
      <c r="E26" s="89">
        <v>401</v>
      </c>
      <c r="F26" s="89">
        <v>559</v>
      </c>
      <c r="G26" s="89">
        <v>29</v>
      </c>
      <c r="H26" s="89">
        <v>0</v>
      </c>
      <c r="I26" s="83">
        <v>10146</v>
      </c>
    </row>
    <row r="27" spans="2:9" ht="12.75" customHeight="1">
      <c r="B27" s="137" t="s">
        <v>249</v>
      </c>
      <c r="C27" s="89">
        <v>792</v>
      </c>
      <c r="D27" s="89">
        <v>211</v>
      </c>
      <c r="E27" s="89">
        <v>1015</v>
      </c>
      <c r="F27" s="89">
        <v>197</v>
      </c>
      <c r="G27" s="89">
        <v>54</v>
      </c>
      <c r="H27" s="89">
        <v>-2269</v>
      </c>
      <c r="I27" s="83">
        <v>0</v>
      </c>
    </row>
    <row r="28" spans="2:9" ht="13.5" customHeight="1" thickBot="1">
      <c r="B28" s="138" t="s">
        <v>238</v>
      </c>
      <c r="C28" s="112">
        <v>1587</v>
      </c>
      <c r="D28" s="112">
        <v>8573</v>
      </c>
      <c r="E28" s="112">
        <v>1416</v>
      </c>
      <c r="F28" s="112">
        <v>756</v>
      </c>
      <c r="G28" s="112">
        <v>83</v>
      </c>
      <c r="H28" s="112">
        <v>-2269</v>
      </c>
      <c r="I28" s="110">
        <v>10146</v>
      </c>
    </row>
    <row r="29" spans="2:9" ht="12.75" customHeight="1" thickBot="1">
      <c r="B29" s="138" t="s">
        <v>94</v>
      </c>
      <c r="C29" s="112">
        <v>657</v>
      </c>
      <c r="D29" s="112">
        <v>324</v>
      </c>
      <c r="E29" s="112">
        <v>594</v>
      </c>
      <c r="F29" s="112">
        <v>199</v>
      </c>
      <c r="G29" s="112">
        <v>-78</v>
      </c>
      <c r="H29" s="112">
        <v>9</v>
      </c>
      <c r="I29" s="175">
        <v>1705</v>
      </c>
    </row>
    <row r="30" spans="2:9" ht="12.75" customHeight="1">
      <c r="B30" s="137" t="s">
        <v>95</v>
      </c>
      <c r="C30" s="89">
        <v>-255</v>
      </c>
      <c r="D30" s="89">
        <v>-54</v>
      </c>
      <c r="E30" s="89">
        <v>-237</v>
      </c>
      <c r="F30" s="89">
        <v>-101</v>
      </c>
      <c r="G30" s="89">
        <v>-13</v>
      </c>
      <c r="H30" s="90">
        <v>2</v>
      </c>
      <c r="I30" s="98">
        <v>-658</v>
      </c>
    </row>
    <row r="31" spans="2:9" ht="12.75" customHeight="1" thickBot="1">
      <c r="B31" s="138" t="s">
        <v>96</v>
      </c>
      <c r="C31" s="112">
        <v>402</v>
      </c>
      <c r="D31" s="112">
        <v>270</v>
      </c>
      <c r="E31" s="112">
        <v>357</v>
      </c>
      <c r="F31" s="112">
        <v>98</v>
      </c>
      <c r="G31" s="112">
        <v>-91</v>
      </c>
      <c r="H31" s="112">
        <v>11</v>
      </c>
      <c r="I31" s="110">
        <v>1047</v>
      </c>
    </row>
    <row r="32" spans="2:9" ht="12.75" customHeight="1">
      <c r="B32" s="137" t="s">
        <v>93</v>
      </c>
      <c r="C32" s="89">
        <v>-314.5</v>
      </c>
      <c r="D32" s="90">
        <v>-10.1</v>
      </c>
      <c r="E32" s="89">
        <v>-2.9</v>
      </c>
      <c r="F32" s="89">
        <v>-10.6</v>
      </c>
      <c r="G32" s="89">
        <v>-21</v>
      </c>
      <c r="H32" s="89">
        <v>0</v>
      </c>
      <c r="I32" s="83">
        <v>-359.2</v>
      </c>
    </row>
    <row r="33" spans="2:9" ht="12.75" customHeight="1">
      <c r="B33" s="137" t="s">
        <v>239</v>
      </c>
      <c r="C33" s="89">
        <v>7</v>
      </c>
      <c r="D33" s="90">
        <v>0</v>
      </c>
      <c r="E33" s="89">
        <v>0</v>
      </c>
      <c r="F33" s="89">
        <v>-21</v>
      </c>
      <c r="G33" s="89">
        <v>0</v>
      </c>
      <c r="H33" s="89">
        <v>0</v>
      </c>
      <c r="I33" s="83">
        <v>-14</v>
      </c>
    </row>
    <row r="34" spans="2:9" ht="12.75" customHeight="1">
      <c r="B34" s="137" t="s">
        <v>240</v>
      </c>
      <c r="C34" s="89">
        <v>-385</v>
      </c>
      <c r="D34" s="89">
        <v>-10</v>
      </c>
      <c r="E34" s="89">
        <v>-322</v>
      </c>
      <c r="F34" s="89">
        <v>-93</v>
      </c>
      <c r="G34" s="89">
        <v>-32</v>
      </c>
      <c r="H34" s="89">
        <v>-5</v>
      </c>
      <c r="I34" s="83">
        <v>-847</v>
      </c>
    </row>
    <row r="35" spans="2:9" ht="13.5" customHeight="1">
      <c r="B35" s="139" t="s">
        <v>241</v>
      </c>
      <c r="C35" s="89">
        <v>7720</v>
      </c>
      <c r="D35" s="89">
        <v>2911</v>
      </c>
      <c r="E35" s="89">
        <v>10846</v>
      </c>
      <c r="F35" s="89">
        <v>1870</v>
      </c>
      <c r="G35" s="89">
        <v>1924</v>
      </c>
      <c r="H35" s="89">
        <v>0</v>
      </c>
      <c r="I35" s="83">
        <v>25271</v>
      </c>
    </row>
    <row r="36" spans="2:17" ht="12.75" customHeight="1">
      <c r="B36" s="139"/>
      <c r="C36" s="135"/>
      <c r="D36" s="135"/>
      <c r="E36" s="135"/>
      <c r="F36" s="135"/>
      <c r="G36" s="135"/>
      <c r="H36" s="135"/>
      <c r="I36" s="136"/>
      <c r="K36" s="72">
        <f aca="true" t="shared" si="0" ref="K36:Q36">_xlfn.IFERROR(B36/B57-1,"")</f>
      </c>
      <c r="L36" s="72">
        <f t="shared" si="0"/>
      </c>
      <c r="M36" s="72">
        <f t="shared" si="0"/>
      </c>
      <c r="N36" s="72">
        <f t="shared" si="0"/>
      </c>
      <c r="O36" s="72">
        <f t="shared" si="0"/>
      </c>
      <c r="P36" s="72">
        <f t="shared" si="0"/>
      </c>
      <c r="Q36" s="136">
        <f t="shared" si="0"/>
      </c>
    </row>
    <row r="37" spans="2:9" ht="15.75" customHeight="1">
      <c r="B37" s="72" t="s">
        <v>242</v>
      </c>
      <c r="C37" s="135"/>
      <c r="D37" s="135"/>
      <c r="E37" s="135"/>
      <c r="F37" s="135"/>
      <c r="G37" s="135"/>
      <c r="H37" s="135"/>
      <c r="I37" s="136"/>
    </row>
    <row r="38" ht="15.75" customHeight="1"/>
    <row r="39" ht="15.75" customHeight="1"/>
    <row r="40" spans="2:3" ht="15.75" customHeight="1">
      <c r="B40" s="71"/>
      <c r="C40" s="71"/>
    </row>
    <row r="41"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xl/worksheets/sheet11.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0" customWidth="1"/>
    <col min="2" max="2" width="47.421875" style="50" bestFit="1" customWidth="1"/>
    <col min="3" max="9" width="13.8515625" style="50" customWidth="1"/>
    <col min="10" max="10" width="7.28125" style="50" customWidth="1"/>
    <col min="11" max="11" width="47.421875" style="50" bestFit="1" customWidth="1"/>
    <col min="12" max="18" width="13.8515625" style="50" customWidth="1"/>
    <col min="19" max="16384" width="9.140625" style="50" customWidth="1"/>
  </cols>
  <sheetData>
    <row r="1" spans="3:18" ht="12.75">
      <c r="C1" s="51"/>
      <c r="D1" s="51"/>
      <c r="E1" s="51"/>
      <c r="F1" s="51"/>
      <c r="G1" s="51"/>
      <c r="H1" s="51"/>
      <c r="I1" s="51"/>
      <c r="L1" s="51"/>
      <c r="M1" s="51"/>
      <c r="N1" s="51"/>
      <c r="O1" s="51"/>
      <c r="P1" s="51"/>
      <c r="Q1" s="51"/>
      <c r="R1" s="51"/>
    </row>
    <row r="2" spans="2:18" ht="12.75">
      <c r="B2" s="13" t="s">
        <v>13</v>
      </c>
      <c r="C2" s="215" t="s">
        <v>46</v>
      </c>
      <c r="D2" s="215"/>
      <c r="E2" s="215"/>
      <c r="F2" s="215"/>
      <c r="G2" s="215"/>
      <c r="H2" s="215"/>
      <c r="I2" s="215"/>
      <c r="K2" s="13" t="s">
        <v>13</v>
      </c>
      <c r="L2" s="215" t="s">
        <v>35</v>
      </c>
      <c r="M2" s="215"/>
      <c r="N2" s="215"/>
      <c r="O2" s="215"/>
      <c r="P2" s="215"/>
      <c r="Q2" s="215"/>
      <c r="R2" s="215"/>
    </row>
    <row r="3" spans="2:11" s="51" customFormat="1" ht="12.75">
      <c r="B3" s="14"/>
      <c r="K3" s="14"/>
    </row>
    <row r="4" spans="2:18" ht="25.5">
      <c r="B4" s="46"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2">
        <f aca="true" t="shared" si="0" ref="L7:P9">C7/C54-1</f>
        <v>0.1063829787234043</v>
      </c>
      <c r="M7" s="52">
        <f t="shared" si="0"/>
        <v>-0.07375602870250564</v>
      </c>
      <c r="N7" s="52">
        <f t="shared" si="0"/>
        <v>0.3214285714285714</v>
      </c>
      <c r="O7" s="52">
        <f t="shared" si="0"/>
        <v>-0.3258785942492013</v>
      </c>
      <c r="P7" s="52">
        <f t="shared" si="0"/>
        <v>0.30434782608695654</v>
      </c>
      <c r="Q7" s="52"/>
      <c r="R7" s="52">
        <f>I7/I54-1</f>
        <v>-0.06819736199316073</v>
      </c>
    </row>
    <row r="8" spans="2:18" ht="12.75">
      <c r="B8" s="22" t="s">
        <v>24</v>
      </c>
      <c r="C8" s="6">
        <v>473</v>
      </c>
      <c r="D8" s="6">
        <v>75</v>
      </c>
      <c r="E8" s="6">
        <v>1227</v>
      </c>
      <c r="F8" s="6">
        <v>229</v>
      </c>
      <c r="G8" s="6">
        <v>26</v>
      </c>
      <c r="H8" s="6">
        <v>-2030</v>
      </c>
      <c r="I8" s="9">
        <v>0</v>
      </c>
      <c r="K8" s="22" t="s">
        <v>24</v>
      </c>
      <c r="L8" s="52">
        <f t="shared" si="0"/>
        <v>0.43333333333333335</v>
      </c>
      <c r="M8" s="52">
        <f t="shared" si="0"/>
        <v>-0.038461538461538436</v>
      </c>
      <c r="N8" s="52">
        <f t="shared" si="0"/>
        <v>-0.11853448275862066</v>
      </c>
      <c r="O8" s="52">
        <f t="shared" si="0"/>
        <v>0.7218045112781954</v>
      </c>
      <c r="P8" s="52">
        <f t="shared" si="0"/>
        <v>0.040000000000000036</v>
      </c>
      <c r="Q8" s="52">
        <f>H8/H55-1</f>
        <v>0.036772216547497516</v>
      </c>
      <c r="R8" s="52"/>
    </row>
    <row r="9" spans="2:18" ht="12.75">
      <c r="B9" s="24" t="s">
        <v>25</v>
      </c>
      <c r="C9" s="25">
        <v>1617</v>
      </c>
      <c r="D9" s="25">
        <v>7949</v>
      </c>
      <c r="E9" s="25">
        <v>1264</v>
      </c>
      <c r="F9" s="25">
        <v>651</v>
      </c>
      <c r="G9" s="25">
        <v>86</v>
      </c>
      <c r="H9" s="25">
        <v>-2030</v>
      </c>
      <c r="I9" s="4">
        <v>9537</v>
      </c>
      <c r="K9" s="24" t="s">
        <v>25</v>
      </c>
      <c r="L9" s="53">
        <f t="shared" si="0"/>
        <v>0.185483870967742</v>
      </c>
      <c r="M9" s="53">
        <f t="shared" si="0"/>
        <v>-0.07343513229980181</v>
      </c>
      <c r="N9" s="53">
        <f t="shared" si="0"/>
        <v>-0.10985915492957743</v>
      </c>
      <c r="O9" s="53">
        <f t="shared" si="0"/>
        <v>-0.14229249011857703</v>
      </c>
      <c r="P9" s="53">
        <f t="shared" si="0"/>
        <v>0.21126760563380276</v>
      </c>
      <c r="Q9" s="53">
        <f>H9/H56-1</f>
        <v>0.036772216547497516</v>
      </c>
      <c r="R9" s="53">
        <f>I9/I56-1</f>
        <v>-0.06819736199316073</v>
      </c>
    </row>
    <row r="10" spans="2:18" ht="12.75">
      <c r="B10" s="22"/>
      <c r="C10" s="6"/>
      <c r="D10" s="6"/>
      <c r="E10" s="6"/>
      <c r="F10" s="6"/>
      <c r="G10" s="6"/>
      <c r="H10" s="6"/>
      <c r="I10" s="9"/>
      <c r="K10" s="22"/>
      <c r="L10" s="52"/>
      <c r="M10" s="52"/>
      <c r="N10" s="52"/>
      <c r="O10" s="52"/>
      <c r="P10" s="52"/>
      <c r="Q10" s="52"/>
      <c r="R10" s="52"/>
    </row>
    <row r="11" spans="2:18" ht="12.75">
      <c r="B11" s="26" t="s">
        <v>29</v>
      </c>
      <c r="C11" s="6">
        <v>-281</v>
      </c>
      <c r="D11" s="6">
        <v>-39</v>
      </c>
      <c r="E11" s="6">
        <v>-216</v>
      </c>
      <c r="F11" s="6">
        <v>-82</v>
      </c>
      <c r="G11" s="6">
        <v>-5</v>
      </c>
      <c r="H11" s="6">
        <v>0</v>
      </c>
      <c r="I11" s="9">
        <v>-623</v>
      </c>
      <c r="K11" s="26" t="s">
        <v>29</v>
      </c>
      <c r="L11" s="52">
        <f aca="true" t="shared" si="1" ref="L11:Q18">C11/C58-1</f>
        <v>0.48677248677248675</v>
      </c>
      <c r="M11" s="52">
        <f t="shared" si="1"/>
        <v>-0.11363636363636365</v>
      </c>
      <c r="N11" s="52">
        <f t="shared" si="1"/>
        <v>0.023696682464454888</v>
      </c>
      <c r="O11" s="52">
        <f t="shared" si="1"/>
        <v>-0.18000000000000005</v>
      </c>
      <c r="P11" s="52">
        <f t="shared" si="1"/>
        <v>0</v>
      </c>
      <c r="Q11" s="52"/>
      <c r="R11" s="52">
        <f aca="true" t="shared" si="2" ref="R11:R18">I11/I58-1</f>
        <v>0.13479052823315119</v>
      </c>
    </row>
    <row r="12" spans="2:18" ht="12.75">
      <c r="B12" s="26" t="s">
        <v>12</v>
      </c>
      <c r="C12" s="6">
        <v>-491</v>
      </c>
      <c r="D12" s="6">
        <v>-7721</v>
      </c>
      <c r="E12" s="6">
        <v>-639</v>
      </c>
      <c r="F12" s="6">
        <v>-435</v>
      </c>
      <c r="G12" s="6">
        <v>-97</v>
      </c>
      <c r="H12" s="6">
        <v>2027</v>
      </c>
      <c r="I12" s="9">
        <v>-7356</v>
      </c>
      <c r="K12" s="26" t="s">
        <v>12</v>
      </c>
      <c r="L12" s="52">
        <f t="shared" si="1"/>
        <v>0.08628318584070804</v>
      </c>
      <c r="M12" s="52">
        <f t="shared" si="1"/>
        <v>-0.09990673816740503</v>
      </c>
      <c r="N12" s="52">
        <f t="shared" si="1"/>
        <v>0.056198347107438096</v>
      </c>
      <c r="O12" s="52">
        <f t="shared" si="1"/>
        <v>-0.13346613545816732</v>
      </c>
      <c r="P12" s="52">
        <f t="shared" si="1"/>
        <v>0.15476190476190466</v>
      </c>
      <c r="Q12" s="52">
        <f t="shared" si="1"/>
        <v>0.033129459734964284</v>
      </c>
      <c r="R12" s="52">
        <f t="shared" si="2"/>
        <v>-0.10933527061387582</v>
      </c>
    </row>
    <row r="13" spans="2:18" ht="12.75">
      <c r="B13" s="47" t="s">
        <v>1</v>
      </c>
      <c r="C13" s="6">
        <v>-82</v>
      </c>
      <c r="D13" s="6">
        <v>-6011</v>
      </c>
      <c r="E13" s="6">
        <v>-214</v>
      </c>
      <c r="F13" s="6">
        <v>-353</v>
      </c>
      <c r="G13" s="6">
        <v>-20</v>
      </c>
      <c r="H13" s="6">
        <v>740</v>
      </c>
      <c r="I13" s="9">
        <v>-5940</v>
      </c>
      <c r="K13" s="47" t="s">
        <v>1</v>
      </c>
      <c r="L13" s="52">
        <f t="shared" si="1"/>
        <v>-0.12765957446808507</v>
      </c>
      <c r="M13" s="52">
        <f t="shared" si="1"/>
        <v>-0.1287143064212205</v>
      </c>
      <c r="N13" s="52">
        <f t="shared" si="1"/>
        <v>1.6749999999999998</v>
      </c>
      <c r="O13" s="52">
        <f t="shared" si="1"/>
        <v>-0.14939759036144573</v>
      </c>
      <c r="P13" s="52">
        <f t="shared" si="1"/>
        <v>0</v>
      </c>
      <c r="Q13" s="52">
        <f t="shared" si="1"/>
        <v>0.4258188824662814</v>
      </c>
      <c r="R13" s="52">
        <f t="shared" si="2"/>
        <v>-0.1500930032908857</v>
      </c>
    </row>
    <row r="14" spans="2:18" ht="12.75">
      <c r="B14" s="48" t="s">
        <v>22</v>
      </c>
      <c r="C14" s="6">
        <v>-257</v>
      </c>
      <c r="D14" s="6">
        <v>-107</v>
      </c>
      <c r="E14" s="6">
        <v>-252</v>
      </c>
      <c r="F14" s="6">
        <v>-35</v>
      </c>
      <c r="G14" s="6">
        <v>-35</v>
      </c>
      <c r="H14" s="6">
        <v>0</v>
      </c>
      <c r="I14" s="9">
        <v>-686</v>
      </c>
      <c r="K14" s="48" t="s">
        <v>22</v>
      </c>
      <c r="L14" s="52">
        <f t="shared" si="1"/>
        <v>0.04048582995951411</v>
      </c>
      <c r="M14" s="52">
        <f t="shared" si="1"/>
        <v>0.15053763440860224</v>
      </c>
      <c r="N14" s="52">
        <f t="shared" si="1"/>
        <v>-0.03816793893129766</v>
      </c>
      <c r="O14" s="52">
        <f t="shared" si="1"/>
        <v>0.02941176470588225</v>
      </c>
      <c r="P14" s="52">
        <f t="shared" si="1"/>
        <v>0</v>
      </c>
      <c r="Q14" s="52" t="e">
        <f t="shared" si="1"/>
        <v>#DIV/0!</v>
      </c>
      <c r="R14" s="52">
        <f t="shared" si="2"/>
        <v>0.02235469448584193</v>
      </c>
    </row>
    <row r="15" spans="2:18" ht="12.75">
      <c r="B15" s="47" t="s">
        <v>30</v>
      </c>
      <c r="C15" s="6">
        <v>-207</v>
      </c>
      <c r="D15" s="6">
        <v>-1398</v>
      </c>
      <c r="E15" s="6">
        <v>-164</v>
      </c>
      <c r="F15" s="6">
        <v>-24</v>
      </c>
      <c r="G15" s="6">
        <v>-37</v>
      </c>
      <c r="H15" s="6">
        <v>1245</v>
      </c>
      <c r="I15" s="9">
        <v>-585</v>
      </c>
      <c r="K15" s="47" t="s">
        <v>30</v>
      </c>
      <c r="L15" s="52">
        <f t="shared" si="1"/>
        <v>0.09523809523809534</v>
      </c>
      <c r="M15" s="52">
        <f t="shared" si="1"/>
        <v>-0.0968992248062015</v>
      </c>
      <c r="N15" s="52">
        <f t="shared" si="1"/>
        <v>-0.2931034482758621</v>
      </c>
      <c r="O15" s="52">
        <f t="shared" si="1"/>
        <v>-0.22580645161290325</v>
      </c>
      <c r="P15" s="52">
        <f t="shared" si="1"/>
        <v>0.19354838709677424</v>
      </c>
      <c r="Q15" s="52">
        <f t="shared" si="1"/>
        <v>-0.11387900355871883</v>
      </c>
      <c r="R15" s="52">
        <f t="shared" si="2"/>
        <v>-0.06549520766773165</v>
      </c>
    </row>
    <row r="16" spans="2:18" ht="12.75">
      <c r="B16" s="47" t="s">
        <v>0</v>
      </c>
      <c r="C16" s="6">
        <v>113</v>
      </c>
      <c r="D16" s="6">
        <v>9</v>
      </c>
      <c r="E16" s="6">
        <v>26</v>
      </c>
      <c r="F16" s="6">
        <v>0</v>
      </c>
      <c r="G16" s="6">
        <v>0</v>
      </c>
      <c r="H16" s="6">
        <v>42</v>
      </c>
      <c r="I16" s="9">
        <v>190</v>
      </c>
      <c r="K16" s="47" t="s">
        <v>0</v>
      </c>
      <c r="L16" s="52">
        <f t="shared" si="1"/>
        <v>-0.0423728813559322</v>
      </c>
      <c r="M16" s="52">
        <f t="shared" si="1"/>
        <v>-0.3076923076923077</v>
      </c>
      <c r="N16" s="52">
        <f t="shared" si="1"/>
        <v>0</v>
      </c>
      <c r="O16" s="52" t="e">
        <f t="shared" si="1"/>
        <v>#DIV/0!</v>
      </c>
      <c r="P16" s="52" t="e">
        <f t="shared" si="1"/>
        <v>#DIV/0!</v>
      </c>
      <c r="Q16" s="52">
        <f t="shared" si="1"/>
        <v>0.050000000000000044</v>
      </c>
      <c r="R16" s="52">
        <f t="shared" si="2"/>
        <v>-0.035532994923857864</v>
      </c>
    </row>
    <row r="17" spans="2:18" ht="12.75">
      <c r="B17" s="47" t="s">
        <v>59</v>
      </c>
      <c r="C17" s="6">
        <v>-58</v>
      </c>
      <c r="D17" s="6">
        <v>-214</v>
      </c>
      <c r="E17" s="6">
        <v>-35</v>
      </c>
      <c r="F17" s="6">
        <v>-23</v>
      </c>
      <c r="G17" s="6">
        <v>-5</v>
      </c>
      <c r="H17" s="6">
        <v>0</v>
      </c>
      <c r="I17" s="9">
        <v>-335</v>
      </c>
      <c r="K17" s="47" t="s">
        <v>59</v>
      </c>
      <c r="L17" s="52">
        <f t="shared" si="1"/>
        <v>0.44999999999999996</v>
      </c>
      <c r="M17" s="52">
        <f t="shared" si="1"/>
        <v>3.196078431372549</v>
      </c>
      <c r="N17" s="52">
        <f t="shared" si="1"/>
        <v>-0.38596491228070173</v>
      </c>
      <c r="O17" s="52">
        <f t="shared" si="1"/>
        <v>0.045454545454545414</v>
      </c>
      <c r="P17" s="52">
        <f t="shared" si="1"/>
        <v>-3.5</v>
      </c>
      <c r="Q17" s="52">
        <f t="shared" si="1"/>
        <v>-1</v>
      </c>
      <c r="R17" s="52">
        <f t="shared" si="2"/>
        <v>0.9705882352941178</v>
      </c>
    </row>
    <row r="18" spans="2:18" ht="12.75">
      <c r="B18" s="27" t="s">
        <v>2</v>
      </c>
      <c r="C18" s="25">
        <v>-772</v>
      </c>
      <c r="D18" s="25">
        <v>-7760</v>
      </c>
      <c r="E18" s="25">
        <v>-855</v>
      </c>
      <c r="F18" s="25">
        <v>-517</v>
      </c>
      <c r="G18" s="25">
        <v>-102</v>
      </c>
      <c r="H18" s="25">
        <v>2027</v>
      </c>
      <c r="I18" s="4">
        <v>-7979</v>
      </c>
      <c r="K18" s="27" t="s">
        <v>2</v>
      </c>
      <c r="L18" s="53">
        <f t="shared" si="1"/>
        <v>0.20436817472698898</v>
      </c>
      <c r="M18" s="53">
        <f t="shared" si="1"/>
        <v>-0.09997680352586402</v>
      </c>
      <c r="N18" s="53">
        <f t="shared" si="1"/>
        <v>0.047794117647058876</v>
      </c>
      <c r="O18" s="53">
        <f t="shared" si="1"/>
        <v>-0.14119601328903653</v>
      </c>
      <c r="P18" s="53">
        <f t="shared" si="1"/>
        <v>0.146067415730337</v>
      </c>
      <c r="Q18" s="53">
        <f t="shared" si="1"/>
        <v>0.033129459734964284</v>
      </c>
      <c r="R18" s="53">
        <f t="shared" si="2"/>
        <v>-0.09411898274296093</v>
      </c>
    </row>
    <row r="19" spans="2:18" ht="12.75">
      <c r="B19" s="26"/>
      <c r="C19" s="6"/>
      <c r="D19" s="6"/>
      <c r="E19" s="6"/>
      <c r="F19" s="6"/>
      <c r="G19" s="6"/>
      <c r="H19" s="6"/>
      <c r="I19" s="9"/>
      <c r="K19" s="26"/>
      <c r="L19" s="52"/>
      <c r="M19" s="52"/>
      <c r="N19" s="52"/>
      <c r="O19" s="52"/>
      <c r="P19" s="52"/>
      <c r="Q19" s="52"/>
      <c r="R19" s="54"/>
    </row>
    <row r="20" spans="2:18" ht="13.5" thickBot="1">
      <c r="B20" s="29" t="s">
        <v>37</v>
      </c>
      <c r="C20" s="11">
        <v>845</v>
      </c>
      <c r="D20" s="11">
        <v>189</v>
      </c>
      <c r="E20" s="11">
        <v>409</v>
      </c>
      <c r="F20" s="11">
        <v>134</v>
      </c>
      <c r="G20" s="11">
        <v>-16</v>
      </c>
      <c r="H20" s="11">
        <v>-3</v>
      </c>
      <c r="I20" s="11">
        <v>1558</v>
      </c>
      <c r="K20" s="29" t="s">
        <v>37</v>
      </c>
      <c r="L20" s="55">
        <f aca="true" t="shared" si="3" ref="L20:R20">C20/C67-1</f>
        <v>0.16874135546334723</v>
      </c>
      <c r="M20" s="55">
        <f t="shared" si="3"/>
        <v>-5.395348837209302</v>
      </c>
      <c r="N20" s="55">
        <f t="shared" si="3"/>
        <v>-0.32284768211920534</v>
      </c>
      <c r="O20" s="55">
        <f t="shared" si="3"/>
        <v>-0.14649681528662417</v>
      </c>
      <c r="P20" s="55">
        <f t="shared" si="3"/>
        <v>-0.11111111111111116</v>
      </c>
      <c r="Q20" s="55">
        <f t="shared" si="3"/>
        <v>-1.75</v>
      </c>
      <c r="R20" s="55">
        <f t="shared" si="3"/>
        <v>0.0918009810791871</v>
      </c>
    </row>
    <row r="21" spans="2:18" ht="13.5" thickTop="1">
      <c r="B21" s="26"/>
      <c r="C21" s="6"/>
      <c r="D21" s="6"/>
      <c r="E21" s="6"/>
      <c r="F21" s="6"/>
      <c r="G21" s="6"/>
      <c r="H21" s="6"/>
      <c r="I21" s="9"/>
      <c r="K21" s="26"/>
      <c r="L21" s="52"/>
      <c r="M21" s="52"/>
      <c r="N21" s="52"/>
      <c r="O21" s="52"/>
      <c r="P21" s="52"/>
      <c r="Q21" s="52"/>
      <c r="R21" s="52"/>
    </row>
    <row r="22" spans="2:18" ht="12.75">
      <c r="B22" s="26" t="s">
        <v>3</v>
      </c>
      <c r="C22" s="6"/>
      <c r="D22" s="6"/>
      <c r="E22" s="6"/>
      <c r="F22" s="6"/>
      <c r="G22" s="6"/>
      <c r="H22" s="6"/>
      <c r="I22" s="9">
        <v>-31</v>
      </c>
      <c r="K22" s="26" t="s">
        <v>3</v>
      </c>
      <c r="L22" s="52"/>
      <c r="M22" s="52"/>
      <c r="N22" s="52"/>
      <c r="O22" s="52"/>
      <c r="P22" s="52"/>
      <c r="Q22" s="52"/>
      <c r="R22" s="52">
        <f>I22/I69-1</f>
        <v>-0.7891156462585034</v>
      </c>
    </row>
    <row r="23" spans="2:18" ht="25.5">
      <c r="B23" s="26" t="s">
        <v>26</v>
      </c>
      <c r="C23" s="6"/>
      <c r="D23" s="6">
        <v>-7</v>
      </c>
      <c r="E23" s="6"/>
      <c r="F23" s="6"/>
      <c r="G23" s="6"/>
      <c r="H23" s="6"/>
      <c r="I23" s="9">
        <v>-7</v>
      </c>
      <c r="K23" s="26" t="s">
        <v>26</v>
      </c>
      <c r="L23" s="52"/>
      <c r="M23" s="52" t="e">
        <f>D23/D70-1</f>
        <v>#DIV/0!</v>
      </c>
      <c r="N23" s="52"/>
      <c r="O23" s="52"/>
      <c r="P23" s="52"/>
      <c r="Q23" s="52"/>
      <c r="R23" s="52" t="e">
        <f>I23/I70-1</f>
        <v>#DIV/0!</v>
      </c>
    </row>
    <row r="24" spans="2:18" ht="12.75">
      <c r="B24" s="26"/>
      <c r="C24" s="6"/>
      <c r="D24" s="6"/>
      <c r="E24" s="6"/>
      <c r="F24" s="6"/>
      <c r="G24" s="6"/>
      <c r="H24" s="6"/>
      <c r="I24" s="9"/>
      <c r="K24" s="26"/>
      <c r="L24" s="52"/>
      <c r="M24" s="52"/>
      <c r="N24" s="52"/>
      <c r="O24" s="52"/>
      <c r="P24" s="52"/>
      <c r="Q24" s="52"/>
      <c r="R24" s="52"/>
    </row>
    <row r="25" spans="2:18" ht="12.75">
      <c r="B25" s="31" t="s">
        <v>38</v>
      </c>
      <c r="C25" s="25"/>
      <c r="D25" s="25"/>
      <c r="E25" s="25"/>
      <c r="F25" s="25"/>
      <c r="G25" s="25"/>
      <c r="H25" s="25"/>
      <c r="I25" s="4">
        <v>1520</v>
      </c>
      <c r="K25" s="31" t="s">
        <v>38</v>
      </c>
      <c r="L25" s="53"/>
      <c r="M25" s="53"/>
      <c r="N25" s="53"/>
      <c r="O25" s="53"/>
      <c r="P25" s="53"/>
      <c r="Q25" s="53"/>
      <c r="R25" s="56">
        <f>I25/I72-1</f>
        <v>0.1875</v>
      </c>
    </row>
    <row r="26" spans="2:18" ht="12.75">
      <c r="B26" s="26"/>
      <c r="C26" s="6"/>
      <c r="D26" s="6"/>
      <c r="E26" s="6"/>
      <c r="F26" s="6"/>
      <c r="G26" s="6"/>
      <c r="H26" s="6"/>
      <c r="I26" s="9"/>
      <c r="K26" s="26"/>
      <c r="L26" s="52"/>
      <c r="M26" s="52"/>
      <c r="N26" s="52"/>
      <c r="O26" s="52"/>
      <c r="P26" s="52"/>
      <c r="Q26" s="52"/>
      <c r="R26" s="52"/>
    </row>
    <row r="27" spans="2:18" ht="12.75">
      <c r="B27" s="26" t="s">
        <v>5</v>
      </c>
      <c r="C27" s="6"/>
      <c r="D27" s="6"/>
      <c r="E27" s="6"/>
      <c r="F27" s="6"/>
      <c r="G27" s="6"/>
      <c r="H27" s="6"/>
      <c r="I27" s="9">
        <v>-340</v>
      </c>
      <c r="K27" s="26" t="s">
        <v>5</v>
      </c>
      <c r="L27" s="52"/>
      <c r="M27" s="52"/>
      <c r="N27" s="52"/>
      <c r="O27" s="52"/>
      <c r="P27" s="52"/>
      <c r="Q27" s="52"/>
      <c r="R27" s="52">
        <f>I27/I74-1</f>
        <v>0.6504854368932038</v>
      </c>
    </row>
    <row r="28" spans="2:18" ht="12.75">
      <c r="B28" s="26"/>
      <c r="C28" s="6"/>
      <c r="D28" s="6"/>
      <c r="E28" s="6"/>
      <c r="F28" s="6"/>
      <c r="G28" s="6"/>
      <c r="H28" s="6"/>
      <c r="I28" s="9"/>
      <c r="K28" s="26"/>
      <c r="L28" s="52"/>
      <c r="M28" s="52"/>
      <c r="N28" s="52"/>
      <c r="O28" s="52"/>
      <c r="P28" s="52"/>
      <c r="Q28" s="52"/>
      <c r="R28" s="52"/>
    </row>
    <row r="29" spans="2:18" ht="13.5" thickBot="1">
      <c r="B29" s="29" t="s">
        <v>36</v>
      </c>
      <c r="C29" s="32"/>
      <c r="D29" s="32"/>
      <c r="E29" s="32"/>
      <c r="F29" s="32"/>
      <c r="G29" s="32"/>
      <c r="H29" s="32"/>
      <c r="I29" s="11">
        <v>1180</v>
      </c>
      <c r="K29" s="29" t="s">
        <v>36</v>
      </c>
      <c r="L29" s="57"/>
      <c r="M29" s="57"/>
      <c r="N29" s="57"/>
      <c r="O29" s="57"/>
      <c r="P29" s="57"/>
      <c r="Q29" s="57"/>
      <c r="R29" s="55">
        <f>I29/I76-1</f>
        <v>0.09869646182495351</v>
      </c>
    </row>
    <row r="30" spans="2:18" ht="13.5" thickTop="1">
      <c r="B30" s="26"/>
      <c r="C30" s="6"/>
      <c r="D30" s="6"/>
      <c r="E30" s="6"/>
      <c r="F30" s="6"/>
      <c r="G30" s="6"/>
      <c r="H30" s="6"/>
      <c r="I30" s="9"/>
      <c r="K30" s="26"/>
      <c r="L30" s="52"/>
      <c r="M30" s="52"/>
      <c r="N30" s="52"/>
      <c r="O30" s="52"/>
      <c r="P30" s="52"/>
      <c r="Q30" s="52"/>
      <c r="R30" s="52"/>
    </row>
    <row r="31" spans="2:18" ht="12.75">
      <c r="B31" s="33" t="s">
        <v>39</v>
      </c>
      <c r="C31" s="6"/>
      <c r="D31" s="6"/>
      <c r="E31" s="6"/>
      <c r="F31" s="6"/>
      <c r="G31" s="6"/>
      <c r="H31" s="6"/>
      <c r="I31" s="9"/>
      <c r="K31" s="33" t="s">
        <v>39</v>
      </c>
      <c r="L31" s="52"/>
      <c r="M31" s="52"/>
      <c r="N31" s="52"/>
      <c r="O31" s="52"/>
      <c r="P31" s="52"/>
      <c r="Q31" s="52"/>
      <c r="R31" s="52"/>
    </row>
    <row r="32" spans="2:18" ht="12.75">
      <c r="B32" s="26" t="s">
        <v>4</v>
      </c>
      <c r="C32" s="6">
        <v>15458</v>
      </c>
      <c r="D32" s="6">
        <v>16746</v>
      </c>
      <c r="E32" s="6">
        <v>14210</v>
      </c>
      <c r="F32" s="6">
        <v>3989</v>
      </c>
      <c r="G32" s="6">
        <v>374</v>
      </c>
      <c r="H32" s="6">
        <v>-5950</v>
      </c>
      <c r="I32" s="9">
        <v>44827</v>
      </c>
      <c r="K32" s="26" t="s">
        <v>4</v>
      </c>
      <c r="L32" s="52">
        <f aca="true" t="shared" si="4" ref="L32:R32">C32/C79-1</f>
        <v>-0.07663819365629299</v>
      </c>
      <c r="M32" s="52">
        <f t="shared" si="4"/>
        <v>-0.0892478381465166</v>
      </c>
      <c r="N32" s="52">
        <f t="shared" si="4"/>
        <v>0.01275746561185942</v>
      </c>
      <c r="O32" s="52">
        <f t="shared" si="4"/>
        <v>-0.05339345040341714</v>
      </c>
      <c r="P32" s="52">
        <f t="shared" si="4"/>
        <v>-0.02857142857142858</v>
      </c>
      <c r="Q32" s="52">
        <f t="shared" si="4"/>
        <v>-0.19278252611585944</v>
      </c>
      <c r="R32" s="52">
        <f t="shared" si="4"/>
        <v>-0.033630111884795255</v>
      </c>
    </row>
    <row r="33" spans="2:18" ht="25.5">
      <c r="B33" s="26" t="s">
        <v>6</v>
      </c>
      <c r="C33" s="6"/>
      <c r="D33" s="6">
        <v>721</v>
      </c>
      <c r="E33" s="6"/>
      <c r="F33" s="6"/>
      <c r="G33" s="6"/>
      <c r="H33" s="6"/>
      <c r="I33" s="9">
        <v>721</v>
      </c>
      <c r="K33" s="26" t="s">
        <v>6</v>
      </c>
      <c r="L33" s="52"/>
      <c r="M33" s="52">
        <f>D33/D80-1</f>
        <v>-0.06485084306095978</v>
      </c>
      <c r="N33" s="52"/>
      <c r="O33" s="52"/>
      <c r="P33" s="52"/>
      <c r="Q33" s="52"/>
      <c r="R33" s="52">
        <f>I33/I80-1</f>
        <v>-0.06485084306095978</v>
      </c>
    </row>
    <row r="34" spans="2:18" ht="12.75">
      <c r="B34" s="26" t="s">
        <v>7</v>
      </c>
      <c r="C34" s="6"/>
      <c r="D34" s="6"/>
      <c r="E34" s="6"/>
      <c r="F34" s="6"/>
      <c r="G34" s="6"/>
      <c r="H34" s="6"/>
      <c r="I34" s="9">
        <v>251</v>
      </c>
      <c r="K34" s="26" t="s">
        <v>7</v>
      </c>
      <c r="L34" s="52"/>
      <c r="M34" s="52"/>
      <c r="N34" s="52"/>
      <c r="O34" s="52"/>
      <c r="P34" s="52"/>
      <c r="Q34" s="52"/>
      <c r="R34" s="52">
        <f>I34/I81-1</f>
        <v>0.10087719298245612</v>
      </c>
    </row>
    <row r="35" spans="2:18" ht="12.75">
      <c r="B35" s="26" t="s">
        <v>8</v>
      </c>
      <c r="C35" s="6"/>
      <c r="D35" s="6"/>
      <c r="E35" s="6"/>
      <c r="F35" s="6"/>
      <c r="G35" s="6"/>
      <c r="H35" s="6"/>
      <c r="I35" s="9">
        <v>989</v>
      </c>
      <c r="K35" s="26" t="s">
        <v>8</v>
      </c>
      <c r="L35" s="52"/>
      <c r="M35" s="52"/>
      <c r="N35" s="52"/>
      <c r="O35" s="52"/>
      <c r="P35" s="52"/>
      <c r="Q35" s="52"/>
      <c r="R35" s="52">
        <f>I35/I82-1</f>
        <v>-0.21069433359936152</v>
      </c>
    </row>
    <row r="36" spans="2:18" ht="12.75">
      <c r="B36" s="26"/>
      <c r="C36" s="6"/>
      <c r="D36" s="6"/>
      <c r="E36" s="6"/>
      <c r="F36" s="6"/>
      <c r="G36" s="6"/>
      <c r="H36" s="6"/>
      <c r="I36" s="9"/>
      <c r="K36" s="26"/>
      <c r="L36" s="52"/>
      <c r="M36" s="52"/>
      <c r="N36" s="52"/>
      <c r="O36" s="52"/>
      <c r="P36" s="52"/>
      <c r="Q36" s="52"/>
      <c r="R36" s="52"/>
    </row>
    <row r="37" spans="2:18" ht="13.5" thickBot="1">
      <c r="B37" s="29" t="s">
        <v>15</v>
      </c>
      <c r="C37" s="11"/>
      <c r="D37" s="11"/>
      <c r="E37" s="11"/>
      <c r="F37" s="11"/>
      <c r="G37" s="11"/>
      <c r="H37" s="11"/>
      <c r="I37" s="11">
        <v>46788</v>
      </c>
      <c r="K37" s="29" t="s">
        <v>15</v>
      </c>
      <c r="L37" s="55"/>
      <c r="M37" s="55"/>
      <c r="N37" s="55"/>
      <c r="O37" s="55"/>
      <c r="P37" s="55"/>
      <c r="Q37" s="55"/>
      <c r="R37" s="55">
        <f>I37/I84-1</f>
        <v>-0.038055881083081444</v>
      </c>
    </row>
    <row r="38" spans="2:18" ht="13.5" thickTop="1">
      <c r="B38" s="26"/>
      <c r="C38" s="6"/>
      <c r="D38" s="6"/>
      <c r="E38" s="6"/>
      <c r="F38" s="6"/>
      <c r="G38" s="6"/>
      <c r="H38" s="6"/>
      <c r="I38" s="9"/>
      <c r="K38" s="26"/>
      <c r="L38" s="52"/>
      <c r="M38" s="52"/>
      <c r="N38" s="52"/>
      <c r="O38" s="52"/>
      <c r="P38" s="52"/>
      <c r="Q38" s="52"/>
      <c r="R38" s="52"/>
    </row>
    <row r="39" spans="2:18" ht="12.75">
      <c r="B39" s="26" t="s">
        <v>16</v>
      </c>
      <c r="C39" s="6"/>
      <c r="D39" s="6"/>
      <c r="E39" s="6"/>
      <c r="F39" s="6"/>
      <c r="G39" s="6"/>
      <c r="H39" s="6"/>
      <c r="I39" s="9">
        <v>29496</v>
      </c>
      <c r="K39" s="26" t="s">
        <v>16</v>
      </c>
      <c r="L39" s="52"/>
      <c r="M39" s="52"/>
      <c r="N39" s="52"/>
      <c r="O39" s="52"/>
      <c r="P39" s="52"/>
      <c r="Q39" s="52"/>
      <c r="R39" s="52">
        <f>I39/I86-1</f>
        <v>0.03818943367005745</v>
      </c>
    </row>
    <row r="40" spans="2:18" ht="12.75">
      <c r="B40" s="26" t="s">
        <v>17</v>
      </c>
      <c r="C40" s="6">
        <v>4994</v>
      </c>
      <c r="D40" s="6">
        <v>4410</v>
      </c>
      <c r="E40" s="6">
        <v>2690</v>
      </c>
      <c r="F40" s="6">
        <v>1940</v>
      </c>
      <c r="G40" s="6">
        <v>169</v>
      </c>
      <c r="H40" s="6">
        <v>-5634</v>
      </c>
      <c r="I40" s="9">
        <v>8569</v>
      </c>
      <c r="K40" s="26" t="s">
        <v>17</v>
      </c>
      <c r="L40" s="52">
        <f aca="true" t="shared" si="5" ref="L40:Q40">C40/C87-1</f>
        <v>-0.17699406723796973</v>
      </c>
      <c r="M40" s="52">
        <f t="shared" si="5"/>
        <v>-0.19452054794520546</v>
      </c>
      <c r="N40" s="52">
        <f t="shared" si="5"/>
        <v>0.015861027190332333</v>
      </c>
      <c r="O40" s="52">
        <f t="shared" si="5"/>
        <v>-0.0005151983513652647</v>
      </c>
      <c r="P40" s="52">
        <f t="shared" si="5"/>
        <v>0.4695652173913043</v>
      </c>
      <c r="Q40" s="52">
        <f t="shared" si="5"/>
        <v>-0.19051724137931036</v>
      </c>
      <c r="R40" s="52">
        <f>I40/I87-1</f>
        <v>-0.07731237213308928</v>
      </c>
    </row>
    <row r="41" spans="2:18" ht="12.75">
      <c r="B41" s="26" t="s">
        <v>18</v>
      </c>
      <c r="C41" s="6"/>
      <c r="D41" s="6"/>
      <c r="E41" s="6"/>
      <c r="F41" s="6"/>
      <c r="G41" s="6"/>
      <c r="H41" s="6"/>
      <c r="I41" s="9">
        <v>6731</v>
      </c>
      <c r="K41" s="26" t="s">
        <v>18</v>
      </c>
      <c r="L41" s="52"/>
      <c r="M41" s="52"/>
      <c r="N41" s="52"/>
      <c r="O41" s="52"/>
      <c r="P41" s="52"/>
      <c r="Q41" s="52"/>
      <c r="R41" s="52">
        <f>I41/I88-1</f>
        <v>-0.24843680214381425</v>
      </c>
    </row>
    <row r="42" spans="2:18" ht="12.75">
      <c r="B42" s="26" t="s">
        <v>14</v>
      </c>
      <c r="C42" s="6"/>
      <c r="D42" s="6"/>
      <c r="E42" s="6"/>
      <c r="F42" s="6"/>
      <c r="G42" s="6"/>
      <c r="H42" s="6"/>
      <c r="I42" s="9">
        <v>1992</v>
      </c>
      <c r="K42" s="26" t="s">
        <v>14</v>
      </c>
      <c r="L42" s="52"/>
      <c r="M42" s="52"/>
      <c r="N42" s="52"/>
      <c r="O42" s="52"/>
      <c r="P42" s="52"/>
      <c r="Q42" s="52"/>
      <c r="R42" s="52">
        <f>I42/I89-1</f>
        <v>0.0035264483627204246</v>
      </c>
    </row>
    <row r="43" spans="2:18" ht="12.75">
      <c r="B43" s="26"/>
      <c r="C43" s="6"/>
      <c r="D43" s="6"/>
      <c r="E43" s="6"/>
      <c r="F43" s="6"/>
      <c r="G43" s="6"/>
      <c r="H43" s="6"/>
      <c r="I43" s="9"/>
      <c r="K43" s="26"/>
      <c r="L43" s="52"/>
      <c r="M43" s="52"/>
      <c r="N43" s="52"/>
      <c r="O43" s="52"/>
      <c r="P43" s="52"/>
      <c r="Q43" s="52"/>
      <c r="R43" s="52"/>
    </row>
    <row r="44" spans="2:18" ht="13.5" thickBot="1">
      <c r="B44" s="29" t="s">
        <v>19</v>
      </c>
      <c r="C44" s="11"/>
      <c r="D44" s="11"/>
      <c r="E44" s="11"/>
      <c r="F44" s="11"/>
      <c r="G44" s="11"/>
      <c r="H44" s="11"/>
      <c r="I44" s="11">
        <v>46788</v>
      </c>
      <c r="K44" s="29" t="s">
        <v>19</v>
      </c>
      <c r="L44" s="55"/>
      <c r="M44" s="55"/>
      <c r="N44" s="55"/>
      <c r="O44" s="55"/>
      <c r="P44" s="55"/>
      <c r="Q44" s="55"/>
      <c r="R44" s="55">
        <f>I44/I91-1</f>
        <v>-0.038055881083081444</v>
      </c>
    </row>
    <row r="45" spans="2:18" ht="13.5" thickTop="1">
      <c r="B45" s="26"/>
      <c r="C45" s="6"/>
      <c r="D45" s="6"/>
      <c r="E45" s="6"/>
      <c r="F45" s="6"/>
      <c r="G45" s="6"/>
      <c r="H45" s="6"/>
      <c r="I45" s="6"/>
      <c r="K45" s="26"/>
      <c r="L45" s="52"/>
      <c r="M45" s="52"/>
      <c r="N45" s="52"/>
      <c r="O45" s="52"/>
      <c r="P45" s="52"/>
      <c r="Q45" s="52"/>
      <c r="R45" s="52"/>
    </row>
    <row r="46" spans="2:18" ht="12.75">
      <c r="B46" s="33" t="s">
        <v>9</v>
      </c>
      <c r="C46" s="6"/>
      <c r="D46" s="6"/>
      <c r="E46" s="6"/>
      <c r="F46" s="6"/>
      <c r="G46" s="6"/>
      <c r="H46" s="6"/>
      <c r="I46" s="6"/>
      <c r="K46" s="33" t="s">
        <v>9</v>
      </c>
      <c r="L46" s="52"/>
      <c r="M46" s="52"/>
      <c r="N46" s="52"/>
      <c r="O46" s="52"/>
      <c r="P46" s="52"/>
      <c r="Q46" s="52"/>
      <c r="R46" s="52"/>
    </row>
    <row r="47" spans="2:18" ht="26.25" thickBot="1">
      <c r="B47" s="34" t="s">
        <v>40</v>
      </c>
      <c r="C47" s="32">
        <v>-242</v>
      </c>
      <c r="D47" s="32">
        <v>-66</v>
      </c>
      <c r="E47" s="32">
        <v>-368</v>
      </c>
      <c r="F47" s="32">
        <v>-39</v>
      </c>
      <c r="G47" s="32">
        <v>-2</v>
      </c>
      <c r="H47" s="32">
        <v>7</v>
      </c>
      <c r="I47" s="11">
        <v>-710</v>
      </c>
      <c r="K47" s="34" t="s">
        <v>40</v>
      </c>
      <c r="L47" s="57">
        <f aca="true" t="shared" si="6" ref="L47:P48">C47/C94-1</f>
        <v>-0.3025936599423631</v>
      </c>
      <c r="M47" s="57">
        <f t="shared" si="6"/>
        <v>0.01538461538461533</v>
      </c>
      <c r="N47" s="57">
        <f t="shared" si="6"/>
        <v>0.05142857142857138</v>
      </c>
      <c r="O47" s="57">
        <f t="shared" si="6"/>
        <v>0.11428571428571432</v>
      </c>
      <c r="P47" s="57">
        <f t="shared" si="6"/>
        <v>-0.6</v>
      </c>
      <c r="Q47" s="57"/>
      <c r="R47" s="55">
        <f>I47/I94-1</f>
        <v>-0.0670170827858082</v>
      </c>
    </row>
    <row r="48" spans="2:18" ht="13.5" thickTop="1">
      <c r="B48" s="26" t="s">
        <v>20</v>
      </c>
      <c r="C48" s="6">
        <v>-1655</v>
      </c>
      <c r="D48" s="6">
        <v>-1484</v>
      </c>
      <c r="E48" s="6">
        <v>-119</v>
      </c>
      <c r="F48" s="6">
        <v>-34</v>
      </c>
      <c r="G48" s="6">
        <v>-20</v>
      </c>
      <c r="H48" s="6">
        <v>0</v>
      </c>
      <c r="I48" s="9">
        <v>-3312</v>
      </c>
      <c r="K48" s="26" t="s">
        <v>20</v>
      </c>
      <c r="L48" s="52">
        <f t="shared" si="6"/>
        <v>0.46460176991150437</v>
      </c>
      <c r="M48" s="52">
        <f t="shared" si="6"/>
        <v>-0.10602409638554222</v>
      </c>
      <c r="N48" s="52">
        <f t="shared" si="6"/>
        <v>0.2268041237113403</v>
      </c>
      <c r="O48" s="52">
        <f t="shared" si="6"/>
        <v>-0.05555555555555558</v>
      </c>
      <c r="P48" s="52">
        <f t="shared" si="6"/>
        <v>1</v>
      </c>
      <c r="Q48" s="52"/>
      <c r="R48" s="54">
        <f>I48/I95-1</f>
        <v>0.12960436562073663</v>
      </c>
    </row>
    <row r="49" spans="2:18" ht="13.5" thickBot="1">
      <c r="B49" s="35" t="s">
        <v>10</v>
      </c>
      <c r="C49" s="36"/>
      <c r="D49" s="36"/>
      <c r="E49" s="36"/>
      <c r="F49" s="36"/>
      <c r="G49" s="36"/>
      <c r="H49" s="36"/>
      <c r="I49" s="36">
        <v>-45</v>
      </c>
      <c r="K49" s="35" t="s">
        <v>10</v>
      </c>
      <c r="L49" s="58"/>
      <c r="M49" s="58"/>
      <c r="N49" s="58"/>
      <c r="O49" s="58"/>
      <c r="P49" s="58"/>
      <c r="Q49" s="58"/>
      <c r="R49" s="58">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216" t="s">
        <v>46</v>
      </c>
      <c r="M52" s="216"/>
      <c r="N52" s="216"/>
      <c r="O52" s="216"/>
      <c r="P52" s="216"/>
      <c r="Q52" s="216"/>
      <c r="R52" s="216"/>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7" t="s">
        <v>1</v>
      </c>
      <c r="C60" s="6">
        <v>-94</v>
      </c>
      <c r="D60" s="6">
        <v>-6899</v>
      </c>
      <c r="E60" s="6">
        <v>-80</v>
      </c>
      <c r="F60" s="6">
        <v>-415</v>
      </c>
      <c r="G60" s="6">
        <v>-20</v>
      </c>
      <c r="H60" s="6">
        <v>519</v>
      </c>
      <c r="I60" s="9">
        <v>-6989</v>
      </c>
      <c r="K60" s="47" t="s">
        <v>1</v>
      </c>
      <c r="L60" s="7">
        <f t="shared" si="8"/>
        <v>12</v>
      </c>
      <c r="M60" s="7">
        <f t="shared" si="8"/>
        <v>888</v>
      </c>
      <c r="N60" s="7">
        <f t="shared" si="8"/>
        <v>-134</v>
      </c>
      <c r="O60" s="7">
        <f t="shared" si="8"/>
        <v>62</v>
      </c>
      <c r="P60" s="7">
        <f t="shared" si="8"/>
        <v>0</v>
      </c>
      <c r="Q60" s="7">
        <f t="shared" si="8"/>
        <v>221</v>
      </c>
      <c r="R60" s="7">
        <f t="shared" si="8"/>
        <v>1049</v>
      </c>
    </row>
    <row r="61" spans="2:18" ht="12.75">
      <c r="B61" s="48" t="s">
        <v>22</v>
      </c>
      <c r="C61" s="6">
        <v>-247</v>
      </c>
      <c r="D61" s="6">
        <v>-93</v>
      </c>
      <c r="E61" s="6">
        <v>-262</v>
      </c>
      <c r="F61" s="6">
        <v>-34</v>
      </c>
      <c r="G61" s="6">
        <v>-35</v>
      </c>
      <c r="H61" s="6">
        <v>0</v>
      </c>
      <c r="I61" s="9">
        <v>-671</v>
      </c>
      <c r="K61" s="48" t="s">
        <v>22</v>
      </c>
      <c r="L61" s="7">
        <f t="shared" si="8"/>
        <v>-10</v>
      </c>
      <c r="M61" s="7">
        <f t="shared" si="8"/>
        <v>-14</v>
      </c>
      <c r="N61" s="7">
        <f t="shared" si="8"/>
        <v>10</v>
      </c>
      <c r="O61" s="7">
        <f t="shared" si="8"/>
        <v>-1</v>
      </c>
      <c r="P61" s="7">
        <f t="shared" si="8"/>
        <v>0</v>
      </c>
      <c r="Q61" s="7">
        <f t="shared" si="8"/>
        <v>0</v>
      </c>
      <c r="R61" s="7">
        <f t="shared" si="8"/>
        <v>-15</v>
      </c>
    </row>
    <row r="62" spans="2:18" ht="12.75">
      <c r="B62" s="47" t="s">
        <v>30</v>
      </c>
      <c r="C62" s="6">
        <f>-209+20</f>
        <v>-189</v>
      </c>
      <c r="D62" s="6">
        <v>-1548</v>
      </c>
      <c r="E62" s="6">
        <v>-232</v>
      </c>
      <c r="F62" s="6">
        <v>-31</v>
      </c>
      <c r="G62" s="6">
        <v>-31</v>
      </c>
      <c r="H62" s="6">
        <v>1405</v>
      </c>
      <c r="I62" s="9">
        <f>-646+20</f>
        <v>-626</v>
      </c>
      <c r="K62" s="47" t="s">
        <v>30</v>
      </c>
      <c r="L62" s="7">
        <f t="shared" si="8"/>
        <v>-18</v>
      </c>
      <c r="M62" s="7">
        <f t="shared" si="8"/>
        <v>150</v>
      </c>
      <c r="N62" s="7">
        <f t="shared" si="8"/>
        <v>68</v>
      </c>
      <c r="O62" s="7">
        <f t="shared" si="8"/>
        <v>7</v>
      </c>
      <c r="P62" s="7">
        <f t="shared" si="8"/>
        <v>-6</v>
      </c>
      <c r="Q62" s="7">
        <f t="shared" si="8"/>
        <v>-160</v>
      </c>
      <c r="R62" s="7">
        <f t="shared" si="8"/>
        <v>41</v>
      </c>
    </row>
    <row r="63" spans="2:18" ht="12.75">
      <c r="B63" s="47" t="s">
        <v>0</v>
      </c>
      <c r="C63" s="6">
        <v>118</v>
      </c>
      <c r="D63" s="6">
        <v>13</v>
      </c>
      <c r="E63" s="6">
        <v>26</v>
      </c>
      <c r="F63" s="6">
        <v>0</v>
      </c>
      <c r="G63" s="6">
        <v>0</v>
      </c>
      <c r="H63" s="6">
        <v>40</v>
      </c>
      <c r="I63" s="9">
        <v>197</v>
      </c>
      <c r="K63" s="47" t="s">
        <v>0</v>
      </c>
      <c r="L63" s="7">
        <f t="shared" si="8"/>
        <v>-5</v>
      </c>
      <c r="M63" s="7">
        <f t="shared" si="8"/>
        <v>-4</v>
      </c>
      <c r="N63" s="7">
        <f t="shared" si="8"/>
        <v>0</v>
      </c>
      <c r="O63" s="7">
        <f t="shared" si="8"/>
        <v>0</v>
      </c>
      <c r="P63" s="7">
        <f t="shared" si="8"/>
        <v>0</v>
      </c>
      <c r="Q63" s="7">
        <f t="shared" si="8"/>
        <v>2</v>
      </c>
      <c r="R63" s="7">
        <f t="shared" si="8"/>
        <v>-7</v>
      </c>
    </row>
    <row r="64" spans="2:18" ht="12.75">
      <c r="B64" s="47" t="s">
        <v>59</v>
      </c>
      <c r="C64" s="6">
        <v>-40</v>
      </c>
      <c r="D64" s="6">
        <v>-51</v>
      </c>
      <c r="E64" s="6">
        <v>-57</v>
      </c>
      <c r="F64" s="6">
        <v>-22</v>
      </c>
      <c r="G64" s="6">
        <v>2</v>
      </c>
      <c r="H64" s="6">
        <v>-2</v>
      </c>
      <c r="I64" s="9">
        <v>-170</v>
      </c>
      <c r="K64" s="47"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1"/>
      <c r="C97" s="51"/>
      <c r="D97" s="51"/>
      <c r="E97" s="51"/>
      <c r="F97" s="51"/>
      <c r="G97" s="51"/>
      <c r="H97" s="51"/>
      <c r="I97" s="51"/>
    </row>
    <row r="98" spans="2:9" ht="12.75">
      <c r="B98" s="51"/>
      <c r="C98" s="51"/>
      <c r="D98" s="51"/>
      <c r="E98" s="51"/>
      <c r="F98" s="51"/>
      <c r="G98" s="51"/>
      <c r="H98" s="51"/>
      <c r="I98" s="51"/>
    </row>
    <row r="99" spans="3:9" ht="12.75">
      <c r="C99" s="59"/>
      <c r="D99" s="59"/>
      <c r="E99" s="59"/>
      <c r="F99" s="59"/>
      <c r="G99" s="59"/>
      <c r="H99" s="59"/>
      <c r="I99" s="59"/>
    </row>
    <row r="100" spans="3:9" ht="12.75">
      <c r="C100" s="59"/>
      <c r="D100" s="59"/>
      <c r="E100" s="59"/>
      <c r="F100" s="59"/>
      <c r="G100" s="59"/>
      <c r="H100" s="59"/>
      <c r="I100" s="59"/>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2.xml><?xml version="1.0" encoding="utf-8"?>
<worksheet xmlns="http://schemas.openxmlformats.org/spreadsheetml/2006/main" xmlns:r="http://schemas.openxmlformats.org/officeDocument/2006/relationships">
  <dimension ref="B1:F28"/>
  <sheetViews>
    <sheetView showGridLines="0" zoomScale="90" zoomScaleNormal="90" zoomScalePageLayoutView="0" workbookViewId="0" topLeftCell="A1">
      <selection activeCell="A1" sqref="A1"/>
    </sheetView>
  </sheetViews>
  <sheetFormatPr defaultColWidth="9.140625" defaultRowHeight="12.75"/>
  <cols>
    <col min="1" max="1" width="1.57421875" style="128" customWidth="1"/>
    <col min="2" max="2" width="9.140625" style="126" customWidth="1"/>
    <col min="3" max="3" width="131.7109375" style="128" customWidth="1"/>
    <col min="4" max="16384" width="9.140625" style="128" customWidth="1"/>
  </cols>
  <sheetData>
    <row r="1" spans="3:6" s="1" customFormat="1" ht="12.75">
      <c r="C1" s="62"/>
      <c r="D1" s="62"/>
      <c r="E1" s="63"/>
      <c r="F1" s="63"/>
    </row>
    <row r="2" spans="2:6" s="1" customFormat="1" ht="15.75" customHeight="1">
      <c r="B2" s="77"/>
      <c r="C2" s="77"/>
      <c r="D2" s="78"/>
      <c r="E2" s="78"/>
      <c r="F2" s="63"/>
    </row>
    <row r="3" spans="2:6" s="1" customFormat="1" ht="15.75" customHeight="1">
      <c r="B3" s="130"/>
      <c r="C3" s="130"/>
      <c r="D3" s="8"/>
      <c r="E3" s="8"/>
      <c r="F3" s="63"/>
    </row>
    <row r="4" ht="26.25">
      <c r="C4" s="129" t="s">
        <v>258</v>
      </c>
    </row>
    <row r="5" ht="26.25">
      <c r="C5" s="127"/>
    </row>
    <row r="6" spans="2:3" ht="12.75" customHeight="1">
      <c r="B6" s="213">
        <v>2017</v>
      </c>
      <c r="C6" s="214" t="s">
        <v>259</v>
      </c>
    </row>
    <row r="7" spans="2:3" ht="12.75" customHeight="1">
      <c r="B7" s="213"/>
      <c r="C7" s="214"/>
    </row>
    <row r="8" spans="2:3" ht="12.75" customHeight="1">
      <c r="B8" s="213"/>
      <c r="C8" s="214"/>
    </row>
    <row r="9" spans="2:3" ht="12.75">
      <c r="B9" s="213"/>
      <c r="C9" s="214"/>
    </row>
    <row r="10" spans="2:3" ht="12.75">
      <c r="B10" s="213"/>
      <c r="C10" s="214"/>
    </row>
    <row r="11" spans="2:3" ht="12.75">
      <c r="B11" s="213"/>
      <c r="C11" s="214"/>
    </row>
    <row r="12" spans="2:3" ht="12.75">
      <c r="B12" s="213"/>
      <c r="C12" s="214"/>
    </row>
    <row r="13" spans="2:3" ht="12.75">
      <c r="B13" s="213"/>
      <c r="C13" s="214"/>
    </row>
    <row r="14" spans="2:3" ht="12.75">
      <c r="B14" s="213"/>
      <c r="C14" s="214"/>
    </row>
    <row r="15" spans="2:3" ht="12.75">
      <c r="B15" s="213"/>
      <c r="C15" s="214"/>
    </row>
    <row r="16" spans="2:3" ht="12.75">
      <c r="B16" s="213"/>
      <c r="C16" s="214"/>
    </row>
    <row r="17" spans="2:3" ht="12.75">
      <c r="B17" s="213"/>
      <c r="C17" s="214"/>
    </row>
    <row r="18" spans="2:6" s="1" customFormat="1" ht="15.75" customHeight="1">
      <c r="B18" s="130"/>
      <c r="C18" s="130"/>
      <c r="D18" s="8"/>
      <c r="E18" s="8"/>
      <c r="F18" s="63"/>
    </row>
    <row r="19" ht="26.25">
      <c r="C19" s="129" t="s">
        <v>247</v>
      </c>
    </row>
    <row r="20" ht="26.25">
      <c r="C20" s="127"/>
    </row>
    <row r="21" spans="2:3" ht="12.75" customHeight="1">
      <c r="B21" s="213">
        <v>2016</v>
      </c>
      <c r="C21" s="214" t="s">
        <v>290</v>
      </c>
    </row>
    <row r="22" spans="2:3" ht="12.75" customHeight="1">
      <c r="B22" s="213"/>
      <c r="C22" s="214"/>
    </row>
    <row r="23" spans="2:3" ht="12.75" customHeight="1">
      <c r="B23" s="213"/>
      <c r="C23" s="214"/>
    </row>
    <row r="24" spans="2:3" ht="12.75">
      <c r="B24" s="213"/>
      <c r="C24" s="214"/>
    </row>
    <row r="25" spans="2:3" ht="12.75">
      <c r="B25" s="213"/>
      <c r="C25" s="214"/>
    </row>
    <row r="26" spans="2:3" ht="12.75">
      <c r="B26" s="213"/>
      <c r="C26" s="214"/>
    </row>
    <row r="27" spans="2:3" ht="12.75">
      <c r="B27" s="213"/>
      <c r="C27" s="214"/>
    </row>
    <row r="28" ht="26.25">
      <c r="C28" s="127"/>
    </row>
    <row r="29" ht="12.75" customHeight="1"/>
  </sheetData>
  <sheetProtection/>
  <mergeCells count="4">
    <mergeCell ref="B21:B27"/>
    <mergeCell ref="C21:C27"/>
    <mergeCell ref="B6:B17"/>
    <mergeCell ref="C6:C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F7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710937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0" ht="15.75" customHeight="1">
      <c r="B2" s="77"/>
      <c r="C2" s="77"/>
      <c r="D2" s="77"/>
      <c r="E2" s="77"/>
      <c r="F2" s="77"/>
      <c r="G2" s="78"/>
      <c r="H2" s="78"/>
      <c r="I2" s="78"/>
      <c r="J2" s="78"/>
    </row>
    <row r="3" spans="2:10" ht="12.75">
      <c r="B3" s="2"/>
      <c r="C3" s="2"/>
      <c r="D3" s="2"/>
      <c r="F3" s="86"/>
      <c r="G3" s="2"/>
      <c r="H3" s="2"/>
      <c r="I3" s="2"/>
      <c r="J3" s="2"/>
    </row>
    <row r="4" spans="2:19" ht="75.75" customHeight="1">
      <c r="B4" s="105" t="s">
        <v>81</v>
      </c>
      <c r="C4" s="106">
        <v>2017</v>
      </c>
      <c r="D4" s="118" t="s">
        <v>291</v>
      </c>
      <c r="E4" s="106" t="s">
        <v>278</v>
      </c>
      <c r="F4" s="118" t="s">
        <v>279</v>
      </c>
      <c r="G4" s="107" t="s">
        <v>292</v>
      </c>
      <c r="H4" s="107" t="s">
        <v>293</v>
      </c>
      <c r="I4" s="107" t="s">
        <v>280</v>
      </c>
      <c r="J4" s="107" t="s">
        <v>281</v>
      </c>
      <c r="N4" s="3"/>
      <c r="O4" s="3"/>
      <c r="P4" s="3"/>
      <c r="Q4" s="3"/>
      <c r="R4" s="3"/>
      <c r="S4" s="3"/>
    </row>
    <row r="5" spans="2:19" ht="12" customHeight="1">
      <c r="B5" s="142"/>
      <c r="C5" s="143" t="s">
        <v>102</v>
      </c>
      <c r="D5" s="143" t="s">
        <v>102</v>
      </c>
      <c r="E5" s="143" t="s">
        <v>102</v>
      </c>
      <c r="F5" s="143" t="s">
        <v>102</v>
      </c>
      <c r="G5" s="144" t="s">
        <v>202</v>
      </c>
      <c r="H5" s="144" t="s">
        <v>102</v>
      </c>
      <c r="I5" s="144" t="s">
        <v>202</v>
      </c>
      <c r="J5" s="144" t="s">
        <v>102</v>
      </c>
      <c r="N5" s="3"/>
      <c r="O5" s="3"/>
      <c r="P5" s="3"/>
      <c r="Q5" s="3"/>
      <c r="R5" s="3"/>
      <c r="S5" s="3"/>
    </row>
    <row r="6" spans="2:19" ht="12" customHeight="1" thickBot="1">
      <c r="B6" s="145"/>
      <c r="C6" s="146"/>
      <c r="D6" s="147"/>
      <c r="E6" s="146"/>
      <c r="F6" s="147"/>
      <c r="G6" s="148"/>
      <c r="H6" s="148"/>
      <c r="I6" s="148"/>
      <c r="J6" s="148"/>
      <c r="N6" s="3"/>
      <c r="O6" s="3"/>
      <c r="P6" s="3"/>
      <c r="Q6" s="3"/>
      <c r="R6" s="3"/>
      <c r="S6" s="3"/>
    </row>
    <row r="7" spans="2:10" ht="12.75" customHeight="1">
      <c r="B7" s="80" t="s">
        <v>82</v>
      </c>
      <c r="C7" s="83">
        <v>28613</v>
      </c>
      <c r="D7" s="83">
        <v>26429</v>
      </c>
      <c r="E7" s="83">
        <v>8788</v>
      </c>
      <c r="F7" s="83">
        <v>7924</v>
      </c>
      <c r="G7" s="157">
        <f>(C7-D7)/D7</f>
        <v>0.08263649778652238</v>
      </c>
      <c r="H7" s="89">
        <f>C7-D7</f>
        <v>2184</v>
      </c>
      <c r="I7" s="157">
        <f>(E7-F7)/F7</f>
        <v>0.10903584048460374</v>
      </c>
      <c r="J7" s="89">
        <f>E7-F7</f>
        <v>864</v>
      </c>
    </row>
    <row r="8" spans="2:10" ht="12.75" customHeight="1">
      <c r="B8" s="80" t="s">
        <v>83</v>
      </c>
      <c r="C8" s="83">
        <v>7244</v>
      </c>
      <c r="D8" s="83">
        <v>6767</v>
      </c>
      <c r="E8" s="83">
        <v>2177</v>
      </c>
      <c r="F8" s="83">
        <v>2222</v>
      </c>
      <c r="G8" s="92">
        <f aca="true" t="shared" si="0" ref="G8:G26">(C8-D8)/D8</f>
        <v>0.07048913846608541</v>
      </c>
      <c r="H8" s="89">
        <f aca="true" t="shared" si="1" ref="H8:H26">C8-D8</f>
        <v>477</v>
      </c>
      <c r="I8" s="92">
        <f aca="true" t="shared" si="2" ref="I8:I26">(E8-F8)/F8</f>
        <v>-0.02025202520252025</v>
      </c>
      <c r="J8" s="89">
        <f aca="true" t="shared" si="3" ref="J8:J26">E8-F8</f>
        <v>-45</v>
      </c>
    </row>
    <row r="9" spans="2:32" ht="13.5" customHeight="1" thickBot="1">
      <c r="B9" s="109" t="s">
        <v>84</v>
      </c>
      <c r="C9" s="110">
        <v>35857</v>
      </c>
      <c r="D9" s="110">
        <v>33196</v>
      </c>
      <c r="E9" s="110">
        <v>10965</v>
      </c>
      <c r="F9" s="110">
        <v>10146</v>
      </c>
      <c r="G9" s="111">
        <f t="shared" si="0"/>
        <v>0.08016026027232197</v>
      </c>
      <c r="H9" s="112">
        <f t="shared" si="1"/>
        <v>2661</v>
      </c>
      <c r="I9" s="111">
        <f t="shared" si="2"/>
        <v>0.08072146658781786</v>
      </c>
      <c r="J9" s="112">
        <f t="shared" si="3"/>
        <v>819</v>
      </c>
      <c r="N9" s="3"/>
      <c r="O9" s="3"/>
      <c r="P9" s="3"/>
      <c r="Q9" s="3"/>
      <c r="R9" s="3"/>
      <c r="S9" s="3"/>
      <c r="AF9" s="3"/>
    </row>
    <row r="10" spans="2:32" ht="12.75" customHeight="1">
      <c r="B10" s="80" t="s">
        <v>85</v>
      </c>
      <c r="C10" s="83">
        <v>-20127</v>
      </c>
      <c r="D10" s="83">
        <v>-18320</v>
      </c>
      <c r="E10" s="83">
        <v>-6512</v>
      </c>
      <c r="F10" s="83">
        <v>-5447</v>
      </c>
      <c r="G10" s="92">
        <f t="shared" si="0"/>
        <v>0.0986353711790393</v>
      </c>
      <c r="H10" s="89">
        <f t="shared" si="1"/>
        <v>-1807</v>
      </c>
      <c r="I10" s="92">
        <f t="shared" si="2"/>
        <v>0.19552046998347714</v>
      </c>
      <c r="J10" s="89">
        <f t="shared" si="3"/>
        <v>-1065</v>
      </c>
      <c r="AF10" s="3"/>
    </row>
    <row r="11" spans="2:32" ht="12.75" customHeight="1">
      <c r="B11" s="80" t="s">
        <v>86</v>
      </c>
      <c r="C11" s="83">
        <v>-2586</v>
      </c>
      <c r="D11" s="83">
        <v>-2427</v>
      </c>
      <c r="E11" s="83">
        <v>-882</v>
      </c>
      <c r="F11" s="83">
        <v>-763</v>
      </c>
      <c r="G11" s="92">
        <f t="shared" si="0"/>
        <v>0.06551297898640297</v>
      </c>
      <c r="H11" s="89">
        <f t="shared" si="1"/>
        <v>-159</v>
      </c>
      <c r="I11" s="92">
        <f t="shared" si="2"/>
        <v>0.1559633027522936</v>
      </c>
      <c r="J11" s="89">
        <f t="shared" si="3"/>
        <v>-119</v>
      </c>
      <c r="AF11" s="3"/>
    </row>
    <row r="12" spans="2:32" ht="12.75" customHeight="1">
      <c r="B12" s="80" t="s">
        <v>87</v>
      </c>
      <c r="C12" s="83">
        <v>-2696</v>
      </c>
      <c r="D12" s="83">
        <v>-2573</v>
      </c>
      <c r="E12" s="83">
        <v>-794</v>
      </c>
      <c r="F12" s="83">
        <v>-778</v>
      </c>
      <c r="G12" s="92">
        <f t="shared" si="0"/>
        <v>0.047804119704624955</v>
      </c>
      <c r="H12" s="89">
        <f t="shared" si="1"/>
        <v>-123</v>
      </c>
      <c r="I12" s="92">
        <f t="shared" si="2"/>
        <v>0.02056555269922879</v>
      </c>
      <c r="J12" s="89">
        <f t="shared" si="3"/>
        <v>-16</v>
      </c>
      <c r="T12" s="6"/>
      <c r="U12" s="6"/>
      <c r="V12" s="6"/>
      <c r="W12" s="6"/>
      <c r="X12" s="60"/>
      <c r="Y12" s="6"/>
      <c r="Z12" s="6"/>
      <c r="AA12" s="6"/>
      <c r="AB12" s="6"/>
      <c r="AC12" s="61"/>
      <c r="AD12" s="3"/>
      <c r="AE12" s="3"/>
      <c r="AF12" s="3"/>
    </row>
    <row r="13" spans="2:32" ht="12.75" customHeight="1">
      <c r="B13" s="80" t="s">
        <v>88</v>
      </c>
      <c r="C13" s="83">
        <v>-1144</v>
      </c>
      <c r="D13" s="83">
        <v>-1106</v>
      </c>
      <c r="E13" s="83">
        <v>-304</v>
      </c>
      <c r="F13" s="83">
        <v>-332</v>
      </c>
      <c r="G13" s="92">
        <f t="shared" si="0"/>
        <v>0.034358047016274866</v>
      </c>
      <c r="H13" s="89">
        <f t="shared" si="1"/>
        <v>-38</v>
      </c>
      <c r="I13" s="92">
        <f t="shared" si="2"/>
        <v>-0.08433734939759036</v>
      </c>
      <c r="J13" s="89">
        <f t="shared" si="3"/>
        <v>28</v>
      </c>
      <c r="N13" s="3"/>
      <c r="O13" s="3"/>
      <c r="P13" s="3"/>
      <c r="Q13" s="3"/>
      <c r="R13" s="3"/>
      <c r="S13" s="3"/>
      <c r="AE13" s="3"/>
      <c r="AF13" s="3"/>
    </row>
    <row r="14" spans="2:32" ht="12.75" customHeight="1">
      <c r="B14" s="80" t="s">
        <v>89</v>
      </c>
      <c r="C14" s="83">
        <v>-1749</v>
      </c>
      <c r="D14" s="83">
        <v>-1412</v>
      </c>
      <c r="E14" s="83">
        <v>-551</v>
      </c>
      <c r="F14" s="83">
        <v>-488</v>
      </c>
      <c r="G14" s="92">
        <f t="shared" si="0"/>
        <v>0.2386685552407932</v>
      </c>
      <c r="H14" s="89">
        <f t="shared" si="1"/>
        <v>-337</v>
      </c>
      <c r="I14" s="92">
        <f t="shared" si="2"/>
        <v>0.1290983606557377</v>
      </c>
      <c r="J14" s="89">
        <f t="shared" si="3"/>
        <v>-63</v>
      </c>
      <c r="AE14" s="3"/>
      <c r="AF14" s="3"/>
    </row>
    <row r="15" spans="2:32" ht="12.75" customHeight="1">
      <c r="B15" s="80" t="s">
        <v>90</v>
      </c>
      <c r="C15" s="83">
        <v>-793</v>
      </c>
      <c r="D15" s="83">
        <v>-765</v>
      </c>
      <c r="E15" s="83">
        <v>-123</v>
      </c>
      <c r="F15" s="83">
        <v>-132</v>
      </c>
      <c r="G15" s="92">
        <f t="shared" si="0"/>
        <v>0.036601307189542485</v>
      </c>
      <c r="H15" s="89">
        <f t="shared" si="1"/>
        <v>-28</v>
      </c>
      <c r="I15" s="92">
        <f t="shared" si="2"/>
        <v>-0.06818181818181818</v>
      </c>
      <c r="J15" s="89">
        <f t="shared" si="3"/>
        <v>9</v>
      </c>
      <c r="AE15" s="3"/>
      <c r="AF15" s="3"/>
    </row>
    <row r="16" spans="2:32" ht="12.75" customHeight="1">
      <c r="B16" s="80" t="s">
        <v>91</v>
      </c>
      <c r="C16" s="83">
        <v>-342</v>
      </c>
      <c r="D16" s="83">
        <v>-332</v>
      </c>
      <c r="E16" s="83">
        <v>-64</v>
      </c>
      <c r="F16" s="83">
        <v>-484</v>
      </c>
      <c r="G16" s="92">
        <f t="shared" si="0"/>
        <v>0.030120481927710843</v>
      </c>
      <c r="H16" s="89">
        <f t="shared" si="1"/>
        <v>-10</v>
      </c>
      <c r="I16" s="92">
        <f t="shared" si="2"/>
        <v>-0.8677685950413223</v>
      </c>
      <c r="J16" s="89">
        <f t="shared" si="3"/>
        <v>420</v>
      </c>
      <c r="AE16" s="3"/>
      <c r="AF16" s="3"/>
    </row>
    <row r="17" spans="2:32" ht="12.75" customHeight="1">
      <c r="B17" s="80" t="s">
        <v>92</v>
      </c>
      <c r="C17" s="83">
        <v>992</v>
      </c>
      <c r="D17" s="83">
        <v>868</v>
      </c>
      <c r="E17" s="83">
        <v>385</v>
      </c>
      <c r="F17" s="83">
        <v>342</v>
      </c>
      <c r="G17" s="92">
        <f t="shared" si="0"/>
        <v>0.14285714285714285</v>
      </c>
      <c r="H17" s="89">
        <f t="shared" si="1"/>
        <v>124</v>
      </c>
      <c r="I17" s="92">
        <f t="shared" si="2"/>
        <v>0.12573099415204678</v>
      </c>
      <c r="J17" s="89">
        <f t="shared" si="3"/>
        <v>43</v>
      </c>
      <c r="N17" s="3"/>
      <c r="O17" s="3"/>
      <c r="P17" s="3"/>
      <c r="Q17" s="3"/>
      <c r="R17" s="3"/>
      <c r="S17" s="3"/>
      <c r="AE17" s="3"/>
      <c r="AF17" s="3"/>
    </row>
    <row r="18" spans="2:32" ht="12.75" customHeight="1">
      <c r="B18" s="81" t="s">
        <v>93</v>
      </c>
      <c r="C18" s="83">
        <v>-833</v>
      </c>
      <c r="D18" s="83">
        <v>-1155</v>
      </c>
      <c r="E18" s="83">
        <v>-797</v>
      </c>
      <c r="F18" s="83">
        <v>-359</v>
      </c>
      <c r="G18" s="92">
        <f t="shared" si="0"/>
        <v>-0.2787878787878788</v>
      </c>
      <c r="H18" s="89">
        <f t="shared" si="1"/>
        <v>322</v>
      </c>
      <c r="I18" s="92">
        <f t="shared" si="2"/>
        <v>1.2200557103064067</v>
      </c>
      <c r="J18" s="89">
        <f t="shared" si="3"/>
        <v>-438</v>
      </c>
      <c r="AE18" s="3"/>
      <c r="AF18" s="3"/>
    </row>
    <row r="19" spans="2:32" ht="13.5" customHeight="1" thickBot="1">
      <c r="B19" s="109" t="s">
        <v>264</v>
      </c>
      <c r="C19" s="110">
        <v>6579</v>
      </c>
      <c r="D19" s="110">
        <v>5974</v>
      </c>
      <c r="E19" s="110">
        <v>1323</v>
      </c>
      <c r="F19" s="110">
        <v>1705</v>
      </c>
      <c r="G19" s="111">
        <f t="shared" si="0"/>
        <v>0.10127217944425845</v>
      </c>
      <c r="H19" s="112">
        <f t="shared" si="1"/>
        <v>605</v>
      </c>
      <c r="I19" s="111">
        <f t="shared" si="2"/>
        <v>-0.22404692082111438</v>
      </c>
      <c r="J19" s="112">
        <f t="shared" si="3"/>
        <v>-382</v>
      </c>
      <c r="N19" s="3"/>
      <c r="O19" s="3"/>
      <c r="P19" s="3"/>
      <c r="Q19" s="3"/>
      <c r="R19" s="3"/>
      <c r="S19" s="3"/>
      <c r="AE19" s="3"/>
      <c r="AF19" s="3"/>
    </row>
    <row r="20" spans="2:32" ht="12.75" customHeight="1">
      <c r="B20" s="79" t="s">
        <v>265</v>
      </c>
      <c r="C20" s="83">
        <v>-2669</v>
      </c>
      <c r="D20" s="83">
        <v>-2614</v>
      </c>
      <c r="E20" s="83">
        <v>-673</v>
      </c>
      <c r="F20" s="83">
        <v>-658</v>
      </c>
      <c r="G20" s="92">
        <f t="shared" si="0"/>
        <v>0.021040550879877582</v>
      </c>
      <c r="H20" s="89">
        <f t="shared" si="1"/>
        <v>-55</v>
      </c>
      <c r="I20" s="92">
        <f t="shared" si="2"/>
        <v>0.022796352583586626</v>
      </c>
      <c r="J20" s="89">
        <f t="shared" si="3"/>
        <v>-15</v>
      </c>
      <c r="AE20" s="3"/>
      <c r="AF20" s="3"/>
    </row>
    <row r="21" spans="2:32" ht="13.5" customHeight="1" thickBot="1">
      <c r="B21" s="109" t="s">
        <v>96</v>
      </c>
      <c r="C21" s="110">
        <v>3910</v>
      </c>
      <c r="D21" s="110">
        <v>3360</v>
      </c>
      <c r="E21" s="110">
        <v>650</v>
      </c>
      <c r="F21" s="110">
        <v>1047</v>
      </c>
      <c r="G21" s="111">
        <f t="shared" si="0"/>
        <v>0.1636904761904762</v>
      </c>
      <c r="H21" s="112">
        <f t="shared" si="1"/>
        <v>550</v>
      </c>
      <c r="I21" s="111">
        <f t="shared" si="2"/>
        <v>-0.37917860553963706</v>
      </c>
      <c r="J21" s="112">
        <f t="shared" si="3"/>
        <v>-397</v>
      </c>
      <c r="N21" s="3"/>
      <c r="O21" s="3"/>
      <c r="P21" s="3"/>
      <c r="Q21" s="3"/>
      <c r="R21" s="3"/>
      <c r="S21" s="3"/>
      <c r="AE21" s="3"/>
      <c r="AF21" s="3"/>
    </row>
    <row r="22" spans="2:32" ht="12.75" customHeight="1">
      <c r="B22" s="82" t="s">
        <v>97</v>
      </c>
      <c r="C22" s="83">
        <v>-16</v>
      </c>
      <c r="D22" s="83">
        <v>-76</v>
      </c>
      <c r="E22" s="83">
        <v>-47</v>
      </c>
      <c r="F22" s="83">
        <v>-63</v>
      </c>
      <c r="G22" s="92">
        <f t="shared" si="0"/>
        <v>-0.7894736842105263</v>
      </c>
      <c r="H22" s="89">
        <f t="shared" si="1"/>
        <v>60</v>
      </c>
      <c r="I22" s="92">
        <f t="shared" si="2"/>
        <v>-0.25396825396825395</v>
      </c>
      <c r="J22" s="89">
        <f t="shared" si="3"/>
        <v>16</v>
      </c>
      <c r="AE22" s="3"/>
      <c r="AF22" s="3"/>
    </row>
    <row r="23" spans="2:32" ht="12.75" customHeight="1">
      <c r="B23" s="81" t="s">
        <v>98</v>
      </c>
      <c r="C23" s="83">
        <v>28</v>
      </c>
      <c r="D23" s="83">
        <v>-74</v>
      </c>
      <c r="E23" s="83">
        <v>7</v>
      </c>
      <c r="F23" s="85">
        <v>-14</v>
      </c>
      <c r="G23" s="90">
        <f t="shared" si="0"/>
        <v>-1.3783783783783783</v>
      </c>
      <c r="H23" s="90">
        <f t="shared" si="1"/>
        <v>102</v>
      </c>
      <c r="I23" s="90">
        <f t="shared" si="2"/>
        <v>-1.5</v>
      </c>
      <c r="J23" s="90">
        <f t="shared" si="3"/>
        <v>21</v>
      </c>
      <c r="N23" s="3"/>
      <c r="O23" s="3"/>
      <c r="P23" s="3"/>
      <c r="Q23" s="3"/>
      <c r="R23" s="3"/>
      <c r="S23" s="3"/>
      <c r="AE23" s="3"/>
      <c r="AF23" s="3"/>
    </row>
    <row r="24" spans="2:32" ht="13.5" customHeight="1" thickBot="1">
      <c r="B24" s="109" t="s">
        <v>99</v>
      </c>
      <c r="C24" s="110">
        <v>3922</v>
      </c>
      <c r="D24" s="110">
        <v>3210</v>
      </c>
      <c r="E24" s="110">
        <v>610</v>
      </c>
      <c r="F24" s="110">
        <v>970</v>
      </c>
      <c r="G24" s="111">
        <f t="shared" si="0"/>
        <v>0.22180685358255453</v>
      </c>
      <c r="H24" s="112">
        <f t="shared" si="1"/>
        <v>712</v>
      </c>
      <c r="I24" s="176">
        <f t="shared" si="2"/>
        <v>-0.3711340206185567</v>
      </c>
      <c r="J24" s="112">
        <f t="shared" si="3"/>
        <v>-360</v>
      </c>
      <c r="AE24" s="3"/>
      <c r="AF24" s="3"/>
    </row>
    <row r="25" spans="2:32" ht="12.75" customHeight="1">
      <c r="B25" s="79" t="s">
        <v>100</v>
      </c>
      <c r="C25" s="83">
        <v>-1001</v>
      </c>
      <c r="D25" s="83">
        <v>-861</v>
      </c>
      <c r="E25" s="83">
        <v>-154</v>
      </c>
      <c r="F25" s="83">
        <v>-249</v>
      </c>
      <c r="G25" s="92">
        <f t="shared" si="0"/>
        <v>0.16260162601626016</v>
      </c>
      <c r="H25" s="89">
        <f t="shared" si="1"/>
        <v>-140</v>
      </c>
      <c r="I25" s="92">
        <f t="shared" si="2"/>
        <v>-0.3815261044176707</v>
      </c>
      <c r="J25" s="89">
        <f t="shared" si="3"/>
        <v>95</v>
      </c>
      <c r="AE25" s="3"/>
      <c r="AF25" s="3"/>
    </row>
    <row r="26" spans="2:32" ht="13.5" customHeight="1" thickBot="1">
      <c r="B26" s="109" t="s">
        <v>101</v>
      </c>
      <c r="C26" s="110">
        <v>2921</v>
      </c>
      <c r="D26" s="110">
        <v>2349</v>
      </c>
      <c r="E26" s="110">
        <v>456</v>
      </c>
      <c r="F26" s="110">
        <v>721</v>
      </c>
      <c r="G26" s="111">
        <f t="shared" si="0"/>
        <v>0.24350787569178373</v>
      </c>
      <c r="H26" s="112">
        <f t="shared" si="1"/>
        <v>572</v>
      </c>
      <c r="I26" s="111">
        <f t="shared" si="2"/>
        <v>-0.36754507628294036</v>
      </c>
      <c r="J26" s="112">
        <f t="shared" si="3"/>
        <v>-265</v>
      </c>
      <c r="T26" s="3"/>
      <c r="U26" s="3"/>
      <c r="V26" s="3"/>
      <c r="W26" s="3"/>
      <c r="X26" s="3"/>
      <c r="Y26" s="3"/>
      <c r="Z26" s="3"/>
      <c r="AA26" s="3"/>
      <c r="AB26" s="3"/>
      <c r="AD26" s="3"/>
      <c r="AE26" s="3"/>
      <c r="AF26" s="3"/>
    </row>
    <row r="27" spans="5:7" ht="12.75" customHeight="1">
      <c r="E27" s="93"/>
      <c r="F27" s="1"/>
      <c r="G27" s="96"/>
    </row>
    <row r="28" spans="3:13" ht="12.75" customHeight="1">
      <c r="C28" s="2"/>
      <c r="D28" s="2"/>
      <c r="G28" s="89"/>
      <c r="M28" s="1" t="s">
        <v>201</v>
      </c>
    </row>
    <row r="29" spans="3:7" ht="12.75" customHeight="1">
      <c r="C29" s="2"/>
      <c r="D29" s="2"/>
      <c r="G29" s="90"/>
    </row>
    <row r="30" spans="3:4" ht="12.75" customHeight="1">
      <c r="C30" s="2"/>
      <c r="D30" s="2"/>
    </row>
    <row r="31" spans="3:4" ht="12.75" customHeight="1">
      <c r="C31" s="2"/>
      <c r="D31" s="2"/>
    </row>
    <row r="32" spans="3:4" ht="12.75" customHeight="1">
      <c r="C32" s="2"/>
      <c r="D32" s="2"/>
    </row>
    <row r="33" spans="3:4" ht="12.75" customHeight="1">
      <c r="C33" s="2"/>
      <c r="D33" s="2"/>
    </row>
    <row r="34" spans="3:4" ht="12.75" customHeight="1">
      <c r="C34" s="2"/>
      <c r="D34" s="2"/>
    </row>
    <row r="35" spans="3:4" ht="12.75" customHeight="1">
      <c r="C35" s="2"/>
      <c r="D35" s="2"/>
    </row>
    <row r="36" spans="3:4" ht="12.75" customHeight="1">
      <c r="C36" s="2"/>
      <c r="D36" s="2"/>
    </row>
    <row r="37" spans="3:4" ht="12.75">
      <c r="C37" s="2"/>
      <c r="D37" s="2"/>
    </row>
    <row r="38" spans="3:13" ht="12.75">
      <c r="C38" s="2"/>
      <c r="D38" s="2"/>
      <c r="M38" s="1" t="s">
        <v>201</v>
      </c>
    </row>
    <row r="39" spans="3:4" ht="12.75">
      <c r="C39" s="2"/>
      <c r="D39" s="2"/>
    </row>
    <row r="40" spans="3:4" ht="12.75">
      <c r="C40" s="2"/>
      <c r="D40" s="2"/>
    </row>
    <row r="41" spans="3:4" ht="12.75">
      <c r="C41" s="2"/>
      <c r="D41" s="2"/>
    </row>
    <row r="42" spans="3:4" ht="12.75">
      <c r="C42" s="2"/>
      <c r="D42" s="2"/>
    </row>
    <row r="43" spans="3:4" ht="12.75">
      <c r="C43" s="2"/>
      <c r="D43" s="2"/>
    </row>
    <row r="44" spans="3:4" ht="12.75">
      <c r="C44" s="2"/>
      <c r="D44" s="2"/>
    </row>
    <row r="45" spans="3:4" ht="12.75">
      <c r="C45" s="2"/>
      <c r="D45" s="2"/>
    </row>
    <row r="46" spans="3:4" ht="12.75">
      <c r="C46" s="2"/>
      <c r="D46" s="2"/>
    </row>
    <row r="47" spans="3:4" ht="12.75">
      <c r="C47" s="2"/>
      <c r="D47" s="2"/>
    </row>
    <row r="48" spans="3:4" ht="12.75">
      <c r="C48" s="2"/>
      <c r="D48" s="2"/>
    </row>
    <row r="49" spans="3:4" ht="12.75">
      <c r="C49" s="2"/>
      <c r="D49" s="2"/>
    </row>
    <row r="50" spans="3:4" ht="12.75">
      <c r="C50" s="2"/>
      <c r="D50" s="2"/>
    </row>
    <row r="51" spans="3:4" ht="12.75">
      <c r="C51" s="2"/>
      <c r="D51" s="2"/>
    </row>
    <row r="52" spans="3:4" ht="12.75">
      <c r="C52" s="2"/>
      <c r="D52" s="2"/>
    </row>
    <row r="53" spans="3:4" ht="12.75">
      <c r="C53" s="2"/>
      <c r="D53" s="2"/>
    </row>
    <row r="54" spans="3:4" ht="12.75">
      <c r="C54" s="2"/>
      <c r="D54" s="2"/>
    </row>
    <row r="55" spans="3:4" ht="12.75">
      <c r="C55" s="2"/>
      <c r="D55" s="2"/>
    </row>
    <row r="56" spans="3:4" ht="12.75">
      <c r="C56" s="2"/>
      <c r="D56" s="2"/>
    </row>
    <row r="57" spans="3:4" ht="12.75">
      <c r="C57" s="2"/>
      <c r="D57" s="2"/>
    </row>
    <row r="58" spans="3:4" ht="12.75">
      <c r="C58" s="2"/>
      <c r="D58" s="2"/>
    </row>
    <row r="59" spans="3:4" ht="12.75" customHeight="1">
      <c r="C59" s="2"/>
      <c r="D59" s="2"/>
    </row>
    <row r="60" spans="3:4" ht="12.75" customHeight="1">
      <c r="C60" s="2"/>
      <c r="D60" s="2"/>
    </row>
    <row r="61" spans="3:4" ht="12.75">
      <c r="C61" s="2"/>
      <c r="D61" s="2"/>
    </row>
    <row r="62" spans="3:4" ht="12.75">
      <c r="C62" s="2"/>
      <c r="D62" s="2"/>
    </row>
    <row r="63" spans="3:4" ht="12.75">
      <c r="C63" s="2"/>
      <c r="D63" s="2"/>
    </row>
    <row r="64" spans="3:4" ht="12.75">
      <c r="C64" s="2"/>
      <c r="D64" s="2"/>
    </row>
    <row r="65" spans="3:4" ht="12.75">
      <c r="C65" s="2"/>
      <c r="D65" s="2"/>
    </row>
    <row r="66" spans="3:4" ht="12.75">
      <c r="C66" s="2"/>
      <c r="D66" s="2"/>
    </row>
    <row r="67" spans="3:4" ht="12.75">
      <c r="C67" s="2"/>
      <c r="D67" s="2"/>
    </row>
    <row r="68" spans="3:4" ht="12.75">
      <c r="C68" s="2"/>
      <c r="D68" s="2"/>
    </row>
    <row r="69" spans="3:4" ht="12.75">
      <c r="C69" s="2"/>
      <c r="D69" s="2"/>
    </row>
    <row r="70" spans="3:4" ht="12.75">
      <c r="C70" s="2"/>
      <c r="D70" s="2"/>
    </row>
    <row r="71" spans="3:4" ht="12.75">
      <c r="C71" s="2"/>
      <c r="D71" s="2"/>
    </row>
    <row r="72" spans="3:4" ht="12.75">
      <c r="C72" s="2"/>
      <c r="D72" s="2"/>
    </row>
    <row r="73" spans="3:4" ht="12.75">
      <c r="C73" s="2"/>
      <c r="D73" s="2"/>
    </row>
    <row r="74" spans="3:4" ht="12.75">
      <c r="C74" s="2"/>
      <c r="D74" s="2"/>
    </row>
    <row r="75" ht="12.75">
      <c r="C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4.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77"/>
      <c r="C2" s="77"/>
      <c r="D2" s="77"/>
      <c r="E2" s="78"/>
      <c r="F2" s="78"/>
      <c r="G2" s="8"/>
    </row>
    <row r="3" spans="2:4" ht="12.75">
      <c r="B3" s="2"/>
      <c r="C3" s="2"/>
      <c r="D3" s="86"/>
    </row>
    <row r="4" spans="2:19" ht="75.75" customHeight="1">
      <c r="B4" s="117" t="s">
        <v>104</v>
      </c>
      <c r="C4" s="118" t="s">
        <v>282</v>
      </c>
      <c r="D4" s="118" t="s">
        <v>262</v>
      </c>
      <c r="E4" s="107" t="s">
        <v>135</v>
      </c>
      <c r="F4" s="107" t="s">
        <v>138</v>
      </c>
      <c r="G4" s="94"/>
      <c r="N4" s="3"/>
      <c r="O4" s="3"/>
      <c r="P4" s="3"/>
      <c r="Q4" s="3"/>
      <c r="R4" s="3"/>
      <c r="S4" s="3"/>
    </row>
    <row r="5" spans="2:19" ht="12" customHeight="1">
      <c r="B5" s="142"/>
      <c r="C5" s="143" t="s">
        <v>102</v>
      </c>
      <c r="D5" s="143" t="s">
        <v>102</v>
      </c>
      <c r="E5" s="144" t="s">
        <v>35</v>
      </c>
      <c r="F5" s="144" t="s">
        <v>102</v>
      </c>
      <c r="G5" s="87"/>
      <c r="N5" s="3"/>
      <c r="O5" s="3"/>
      <c r="P5" s="3"/>
      <c r="Q5" s="3"/>
      <c r="R5" s="3"/>
      <c r="S5" s="3"/>
    </row>
    <row r="6" spans="2:19" ht="12" customHeight="1" thickBot="1">
      <c r="B6" s="145"/>
      <c r="C6" s="146"/>
      <c r="D6" s="147"/>
      <c r="E6" s="148"/>
      <c r="F6" s="148"/>
      <c r="G6" s="87"/>
      <c r="N6" s="3"/>
      <c r="O6" s="3"/>
      <c r="P6" s="3"/>
      <c r="Q6" s="3"/>
      <c r="R6" s="3"/>
      <c r="S6" s="3"/>
    </row>
    <row r="7" spans="2:7" ht="13.5" customHeight="1" thickTop="1">
      <c r="B7" s="108" t="s">
        <v>105</v>
      </c>
      <c r="C7" s="84"/>
      <c r="D7" s="84"/>
      <c r="E7" s="91">
        <f>_xlfn.IFERROR(C7/D7-1,"")</f>
      </c>
      <c r="F7" s="88"/>
      <c r="G7" s="89"/>
    </row>
    <row r="8" spans="2:7" ht="12.75" customHeight="1">
      <c r="B8" s="80" t="s">
        <v>106</v>
      </c>
      <c r="C8" s="83">
        <v>32452</v>
      </c>
      <c r="D8" s="83">
        <v>33149</v>
      </c>
      <c r="E8" s="92">
        <f aca="true" t="shared" si="0" ref="E8:E26">_xlfn.IFERROR(C8/D8-1,"")</f>
        <v>-0.021026275302422404</v>
      </c>
      <c r="F8" s="89">
        <f aca="true" t="shared" si="1" ref="F8:F26">C8-D8</f>
        <v>-697</v>
      </c>
      <c r="G8" s="89"/>
    </row>
    <row r="9" spans="2:32" ht="12.75" customHeight="1">
      <c r="B9" s="80" t="s">
        <v>107</v>
      </c>
      <c r="C9" s="83">
        <v>1115</v>
      </c>
      <c r="D9" s="83">
        <v>1079</v>
      </c>
      <c r="E9" s="92">
        <f t="shared" si="0"/>
        <v>0.033364226135310426</v>
      </c>
      <c r="F9" s="89">
        <f t="shared" si="1"/>
        <v>36</v>
      </c>
      <c r="G9" s="95"/>
      <c r="N9" s="3"/>
      <c r="O9" s="3"/>
      <c r="P9" s="3"/>
      <c r="Q9" s="3"/>
      <c r="R9" s="3"/>
      <c r="S9" s="3"/>
      <c r="AF9" s="3"/>
    </row>
    <row r="10" spans="2:32" ht="12.75" customHeight="1">
      <c r="B10" s="80" t="s">
        <v>108</v>
      </c>
      <c r="C10" s="83">
        <v>141</v>
      </c>
      <c r="D10" s="83">
        <v>100</v>
      </c>
      <c r="E10" s="92">
        <f t="shared" si="0"/>
        <v>0.4099999999999999</v>
      </c>
      <c r="F10" s="89">
        <f t="shared" si="1"/>
        <v>41</v>
      </c>
      <c r="G10" s="89"/>
      <c r="AF10" s="3"/>
    </row>
    <row r="11" spans="2:32" ht="12.75" customHeight="1">
      <c r="B11" s="80" t="s">
        <v>109</v>
      </c>
      <c r="C11" s="83">
        <v>1601</v>
      </c>
      <c r="D11" s="83">
        <v>1229</v>
      </c>
      <c r="E11" s="92">
        <f t="shared" si="0"/>
        <v>0.30268510984540287</v>
      </c>
      <c r="F11" s="89">
        <f t="shared" si="1"/>
        <v>372</v>
      </c>
      <c r="G11" s="89"/>
      <c r="AF11" s="3"/>
    </row>
    <row r="12" spans="2:32" ht="12.75" customHeight="1">
      <c r="B12" s="80" t="s">
        <v>110</v>
      </c>
      <c r="C12" s="83">
        <v>1055</v>
      </c>
      <c r="D12" s="83">
        <v>679</v>
      </c>
      <c r="E12" s="92">
        <f t="shared" si="0"/>
        <v>0.5537555228276878</v>
      </c>
      <c r="F12" s="89">
        <f t="shared" si="1"/>
        <v>376</v>
      </c>
      <c r="G12" s="89"/>
      <c r="N12" s="3"/>
      <c r="O12" s="3"/>
      <c r="P12" s="3"/>
      <c r="Q12" s="3"/>
      <c r="R12" s="3"/>
      <c r="S12" s="3"/>
      <c r="AE12" s="3"/>
      <c r="AF12" s="3"/>
    </row>
    <row r="13" spans="2:32" ht="13.5" customHeight="1" thickBot="1">
      <c r="B13" s="109" t="s">
        <v>111</v>
      </c>
      <c r="C13" s="110">
        <v>36364</v>
      </c>
      <c r="D13" s="110">
        <v>36236</v>
      </c>
      <c r="E13" s="111">
        <f t="shared" si="0"/>
        <v>0.003532398719505503</v>
      </c>
      <c r="F13" s="112">
        <f t="shared" si="1"/>
        <v>128</v>
      </c>
      <c r="G13" s="89"/>
      <c r="AE13" s="3"/>
      <c r="AF13" s="3"/>
    </row>
    <row r="14" spans="2:32" ht="12.75" customHeight="1">
      <c r="B14" s="80" t="s">
        <v>112</v>
      </c>
      <c r="C14" s="83">
        <v>2748</v>
      </c>
      <c r="D14" s="83">
        <v>2510</v>
      </c>
      <c r="E14" s="92">
        <f t="shared" si="0"/>
        <v>0.09482071713147411</v>
      </c>
      <c r="F14" s="89">
        <f t="shared" si="1"/>
        <v>238</v>
      </c>
      <c r="G14" s="89"/>
      <c r="AE14" s="3"/>
      <c r="AF14" s="3"/>
    </row>
    <row r="15" spans="2:32" ht="12.75" customHeight="1">
      <c r="B15" s="80" t="s">
        <v>113</v>
      </c>
      <c r="C15" s="83">
        <v>5781</v>
      </c>
      <c r="D15" s="83">
        <v>4288</v>
      </c>
      <c r="E15" s="92">
        <f t="shared" si="0"/>
        <v>0.34818097014925375</v>
      </c>
      <c r="F15" s="89">
        <f t="shared" si="1"/>
        <v>1493</v>
      </c>
      <c r="G15" s="89"/>
      <c r="N15" s="3"/>
      <c r="O15" s="3"/>
      <c r="P15" s="3"/>
      <c r="Q15" s="3"/>
      <c r="R15" s="3"/>
      <c r="S15" s="3"/>
      <c r="AE15" s="3"/>
      <c r="AF15" s="3"/>
    </row>
    <row r="16" spans="2:32" ht="12.75" customHeight="1">
      <c r="B16" s="80" t="s">
        <v>114</v>
      </c>
      <c r="C16" s="83">
        <v>450</v>
      </c>
      <c r="D16" s="83">
        <v>623</v>
      </c>
      <c r="E16" s="92">
        <f t="shared" si="0"/>
        <v>-0.2776886035313002</v>
      </c>
      <c r="F16" s="89">
        <f t="shared" si="1"/>
        <v>-173</v>
      </c>
      <c r="G16" s="89"/>
      <c r="AE16" s="3"/>
      <c r="AF16" s="3"/>
    </row>
    <row r="17" spans="2:32" ht="12.75" customHeight="1">
      <c r="B17" s="80" t="s">
        <v>110</v>
      </c>
      <c r="C17" s="83">
        <v>216</v>
      </c>
      <c r="D17" s="83">
        <v>129</v>
      </c>
      <c r="E17" s="92">
        <f t="shared" si="0"/>
        <v>0.6744186046511629</v>
      </c>
      <c r="F17" s="89">
        <f t="shared" si="1"/>
        <v>87</v>
      </c>
      <c r="G17" s="95"/>
      <c r="N17" s="3"/>
      <c r="O17" s="3"/>
      <c r="P17" s="3"/>
      <c r="Q17" s="3"/>
      <c r="R17" s="3"/>
      <c r="S17" s="3"/>
      <c r="AE17" s="3"/>
      <c r="AF17" s="3"/>
    </row>
    <row r="18" spans="2:32" ht="12.75" customHeight="1">
      <c r="B18" s="80" t="s">
        <v>115</v>
      </c>
      <c r="C18" s="83">
        <v>2578</v>
      </c>
      <c r="D18" s="83">
        <v>5829</v>
      </c>
      <c r="E18" s="92">
        <f t="shared" si="0"/>
        <v>-0.5577285983873734</v>
      </c>
      <c r="F18" s="89">
        <f t="shared" si="1"/>
        <v>-3251</v>
      </c>
      <c r="G18" s="89"/>
      <c r="AE18" s="3"/>
      <c r="AF18" s="3"/>
    </row>
    <row r="19" spans="2:32" ht="12.75" customHeight="1">
      <c r="B19" s="80" t="s">
        <v>116</v>
      </c>
      <c r="C19" s="83">
        <v>66</v>
      </c>
      <c r="D19" s="83">
        <v>57</v>
      </c>
      <c r="E19" s="92">
        <f t="shared" si="0"/>
        <v>0.1578947368421053</v>
      </c>
      <c r="F19" s="89">
        <f t="shared" si="1"/>
        <v>9</v>
      </c>
      <c r="G19" s="95"/>
      <c r="N19" s="3"/>
      <c r="O19" s="3"/>
      <c r="P19" s="3"/>
      <c r="Q19" s="3"/>
      <c r="R19" s="3"/>
      <c r="S19" s="3"/>
      <c r="AE19" s="3"/>
      <c r="AF19" s="3"/>
    </row>
    <row r="20" spans="2:32" ht="13.5" customHeight="1" thickBot="1">
      <c r="B20" s="109" t="s">
        <v>117</v>
      </c>
      <c r="C20" s="110">
        <v>11839</v>
      </c>
      <c r="D20" s="110">
        <v>13436</v>
      </c>
      <c r="E20" s="111">
        <f t="shared" si="0"/>
        <v>-0.11885977969633821</v>
      </c>
      <c r="F20" s="112">
        <f t="shared" si="1"/>
        <v>-1597</v>
      </c>
      <c r="G20" s="89"/>
      <c r="AE20" s="3"/>
      <c r="AF20" s="3"/>
    </row>
    <row r="21" spans="2:32" ht="13.5" customHeight="1">
      <c r="B21" s="113" t="s">
        <v>200</v>
      </c>
      <c r="C21" s="83">
        <v>48203</v>
      </c>
      <c r="D21" s="85">
        <v>49672</v>
      </c>
      <c r="E21" s="92">
        <f>_xlfn.IFERROR(C21/D21-1,"")</f>
        <v>-0.02957400547592204</v>
      </c>
      <c r="F21" s="89">
        <f>C21-D21</f>
        <v>-1469</v>
      </c>
      <c r="G21" s="89"/>
      <c r="N21" s="3"/>
      <c r="O21" s="3"/>
      <c r="P21" s="3"/>
      <c r="Q21" s="3"/>
      <c r="R21" s="3"/>
      <c r="S21" s="3"/>
      <c r="AE21" s="3"/>
      <c r="AF21" s="3"/>
    </row>
    <row r="22" spans="2:32" ht="12.75" customHeight="1">
      <c r="B22" s="97"/>
      <c r="C22" s="83"/>
      <c r="D22" s="85"/>
      <c r="E22" s="92"/>
      <c r="F22" s="89"/>
      <c r="G22" s="89"/>
      <c r="N22" s="3"/>
      <c r="O22" s="3"/>
      <c r="P22" s="3"/>
      <c r="Q22" s="3"/>
      <c r="R22" s="3"/>
      <c r="S22" s="3"/>
      <c r="AE22" s="3"/>
      <c r="AF22" s="3"/>
    </row>
    <row r="23" spans="2:32" ht="13.5" customHeight="1">
      <c r="B23" s="113" t="s">
        <v>123</v>
      </c>
      <c r="C23" s="83"/>
      <c r="D23" s="83"/>
      <c r="E23" s="92">
        <f t="shared" si="0"/>
      </c>
      <c r="F23" s="89"/>
      <c r="G23" s="89"/>
      <c r="AE23" s="3"/>
      <c r="AF23" s="3"/>
    </row>
    <row r="24" spans="2:32" ht="12.75" customHeight="1">
      <c r="B24" s="80" t="s">
        <v>118</v>
      </c>
      <c r="C24" s="83">
        <v>7518</v>
      </c>
      <c r="D24" s="83">
        <v>7518</v>
      </c>
      <c r="E24" s="92">
        <f t="shared" si="0"/>
        <v>0</v>
      </c>
      <c r="F24" s="89">
        <f t="shared" si="1"/>
        <v>0</v>
      </c>
      <c r="G24" s="95"/>
      <c r="T24" s="3"/>
      <c r="U24" s="3"/>
      <c r="V24" s="3"/>
      <c r="W24" s="3"/>
      <c r="X24" s="3"/>
      <c r="Y24" s="3"/>
      <c r="Z24" s="3"/>
      <c r="AA24" s="3"/>
      <c r="AB24" s="3"/>
      <c r="AD24" s="3"/>
      <c r="AE24" s="3"/>
      <c r="AF24" s="3"/>
    </row>
    <row r="25" spans="2:7" ht="12.75" customHeight="1">
      <c r="B25" s="80" t="s">
        <v>119</v>
      </c>
      <c r="C25" s="83">
        <v>-158</v>
      </c>
      <c r="D25" s="83">
        <v>-4</v>
      </c>
      <c r="E25" s="120">
        <f t="shared" si="0"/>
        <v>38.5</v>
      </c>
      <c r="F25" s="89">
        <f t="shared" si="1"/>
        <v>-154</v>
      </c>
      <c r="G25" s="96"/>
    </row>
    <row r="26" spans="2:7" ht="12.75" customHeight="1">
      <c r="B26" s="80" t="s">
        <v>120</v>
      </c>
      <c r="C26" s="83">
        <v>26266</v>
      </c>
      <c r="D26" s="83">
        <v>24499</v>
      </c>
      <c r="E26" s="92">
        <f t="shared" si="0"/>
        <v>0.07212539287317843</v>
      </c>
      <c r="F26" s="89">
        <f t="shared" si="1"/>
        <v>1767</v>
      </c>
      <c r="G26" s="89"/>
    </row>
    <row r="27" spans="2:7" ht="12.75" customHeight="1">
      <c r="B27" s="80" t="s">
        <v>121</v>
      </c>
      <c r="C27" s="83">
        <v>33626</v>
      </c>
      <c r="D27" s="83">
        <v>32013</v>
      </c>
      <c r="E27" s="92">
        <f aca="true" t="shared" si="2" ref="E27:E47">_xlfn.IFERROR(C27/D27-1,"")</f>
        <v>0.05038578077655953</v>
      </c>
      <c r="F27" s="89">
        <f aca="true" t="shared" si="3" ref="F27:F47">C27-D27</f>
        <v>1613</v>
      </c>
      <c r="G27" s="90"/>
    </row>
    <row r="28" spans="2:6" ht="12.75" customHeight="1">
      <c r="B28" s="80" t="s">
        <v>122</v>
      </c>
      <c r="C28" s="83">
        <v>1</v>
      </c>
      <c r="D28" s="83">
        <v>3</v>
      </c>
      <c r="E28" s="92">
        <f t="shared" si="2"/>
        <v>-0.6666666666666667</v>
      </c>
      <c r="F28" s="89">
        <f t="shared" si="3"/>
        <v>-2</v>
      </c>
    </row>
    <row r="29" spans="2:6" ht="13.5" customHeight="1" thickBot="1">
      <c r="B29" s="109" t="s">
        <v>124</v>
      </c>
      <c r="C29" s="110">
        <v>33627</v>
      </c>
      <c r="D29" s="110">
        <v>32016</v>
      </c>
      <c r="E29" s="111">
        <f t="shared" si="2"/>
        <v>0.050318590704647725</v>
      </c>
      <c r="F29" s="112">
        <f t="shared" si="3"/>
        <v>1611</v>
      </c>
    </row>
    <row r="30" spans="2:6" ht="12.75" customHeight="1">
      <c r="B30" s="80" t="s">
        <v>125</v>
      </c>
      <c r="C30" s="83">
        <v>951</v>
      </c>
      <c r="D30" s="83">
        <v>1346</v>
      </c>
      <c r="E30" s="92">
        <f t="shared" si="2"/>
        <v>-0.29346210995542343</v>
      </c>
      <c r="F30" s="89">
        <f t="shared" si="3"/>
        <v>-395</v>
      </c>
    </row>
    <row r="31" spans="2:6" ht="12.75" customHeight="1">
      <c r="B31" s="80" t="s">
        <v>126</v>
      </c>
      <c r="C31" s="83">
        <v>725</v>
      </c>
      <c r="D31" s="85">
        <v>702</v>
      </c>
      <c r="E31" s="92">
        <f t="shared" si="2"/>
        <v>0.03276353276353272</v>
      </c>
      <c r="F31" s="89">
        <f t="shared" si="3"/>
        <v>23</v>
      </c>
    </row>
    <row r="32" spans="2:6" ht="12.75" customHeight="1">
      <c r="B32" s="80" t="s">
        <v>127</v>
      </c>
      <c r="C32" s="83">
        <v>1717</v>
      </c>
      <c r="D32" s="83">
        <v>1641</v>
      </c>
      <c r="E32" s="92">
        <f t="shared" si="2"/>
        <v>0.046313223644119494</v>
      </c>
      <c r="F32" s="89">
        <f t="shared" si="3"/>
        <v>76</v>
      </c>
    </row>
    <row r="33" spans="2:6" ht="12.75" customHeight="1">
      <c r="B33" s="80" t="s">
        <v>128</v>
      </c>
      <c r="C33" s="83">
        <v>181</v>
      </c>
      <c r="D33" s="83">
        <v>198</v>
      </c>
      <c r="E33" s="92">
        <f t="shared" si="2"/>
        <v>-0.08585858585858586</v>
      </c>
      <c r="F33" s="89">
        <f t="shared" si="3"/>
        <v>-17</v>
      </c>
    </row>
    <row r="34" spans="2:6" ht="12.75" customHeight="1">
      <c r="B34" s="80" t="s">
        <v>129</v>
      </c>
      <c r="C34" s="83">
        <v>767</v>
      </c>
      <c r="D34" s="83">
        <v>815</v>
      </c>
      <c r="E34" s="92">
        <f t="shared" si="2"/>
        <v>-0.058895705521472386</v>
      </c>
      <c r="F34" s="89">
        <f t="shared" si="3"/>
        <v>-48</v>
      </c>
    </row>
    <row r="35" spans="2:6" ht="12.75" customHeight="1">
      <c r="B35" s="80" t="s">
        <v>130</v>
      </c>
      <c r="C35" s="83">
        <v>2019</v>
      </c>
      <c r="D35" s="83">
        <v>1932</v>
      </c>
      <c r="E35" s="92">
        <f t="shared" si="2"/>
        <v>0.045031055900621064</v>
      </c>
      <c r="F35" s="89">
        <f t="shared" si="3"/>
        <v>87</v>
      </c>
    </row>
    <row r="36" spans="2:6" ht="12.75" customHeight="1">
      <c r="B36" s="80" t="s">
        <v>131</v>
      </c>
      <c r="C36" s="83">
        <v>644</v>
      </c>
      <c r="D36" s="83">
        <v>669</v>
      </c>
      <c r="E36" s="92">
        <f t="shared" si="2"/>
        <v>-0.03736920777279518</v>
      </c>
      <c r="F36" s="89">
        <f t="shared" si="3"/>
        <v>-25</v>
      </c>
    </row>
    <row r="37" spans="2:6" ht="13.5" customHeight="1" thickBot="1">
      <c r="B37" s="109" t="s">
        <v>132</v>
      </c>
      <c r="C37" s="110">
        <v>7004</v>
      </c>
      <c r="D37" s="110">
        <v>7303</v>
      </c>
      <c r="E37" s="111">
        <f t="shared" si="2"/>
        <v>-0.040942078597836495</v>
      </c>
      <c r="F37" s="112">
        <f t="shared" si="3"/>
        <v>-299</v>
      </c>
    </row>
    <row r="38" spans="2:6" ht="12.75" customHeight="1">
      <c r="B38" s="80" t="s">
        <v>125</v>
      </c>
      <c r="C38" s="83">
        <v>2055</v>
      </c>
      <c r="D38" s="83">
        <v>5006</v>
      </c>
      <c r="E38" s="92">
        <f t="shared" si="2"/>
        <v>-0.5894926088693568</v>
      </c>
      <c r="F38" s="89">
        <f t="shared" si="3"/>
        <v>-2951</v>
      </c>
    </row>
    <row r="39" spans="2:6" ht="12.75" customHeight="1">
      <c r="B39" s="80" t="s">
        <v>114</v>
      </c>
      <c r="C39" s="83">
        <v>322</v>
      </c>
      <c r="D39" s="83">
        <v>346</v>
      </c>
      <c r="E39" s="92">
        <f t="shared" si="2"/>
        <v>-0.06936416184971095</v>
      </c>
      <c r="F39" s="89">
        <f t="shared" si="3"/>
        <v>-24</v>
      </c>
    </row>
    <row r="40" spans="2:6" ht="12.75" customHeight="1">
      <c r="B40" s="80" t="s">
        <v>260</v>
      </c>
      <c r="C40" s="83">
        <v>3249</v>
      </c>
      <c r="D40" s="83">
        <v>3179</v>
      </c>
      <c r="E40" s="92">
        <f t="shared" si="2"/>
        <v>0.022019502988361195</v>
      </c>
      <c r="F40" s="89">
        <f t="shared" si="3"/>
        <v>70</v>
      </c>
    </row>
    <row r="41" spans="2:6" ht="12.75" customHeight="1">
      <c r="B41" s="80" t="s">
        <v>126</v>
      </c>
      <c r="C41" s="83">
        <v>371</v>
      </c>
      <c r="D41" s="83">
        <v>334</v>
      </c>
      <c r="E41" s="92">
        <f t="shared" si="2"/>
        <v>0.11077844311377238</v>
      </c>
      <c r="F41" s="89">
        <f t="shared" si="3"/>
        <v>37</v>
      </c>
    </row>
    <row r="42" spans="2:6" ht="12.75" customHeight="1">
      <c r="B42" s="80" t="s">
        <v>127</v>
      </c>
      <c r="C42" s="83">
        <v>53</v>
      </c>
      <c r="D42" s="83">
        <v>20</v>
      </c>
      <c r="E42" s="92">
        <f t="shared" si="2"/>
        <v>1.65</v>
      </c>
      <c r="F42" s="89">
        <f t="shared" si="3"/>
        <v>33</v>
      </c>
    </row>
    <row r="43" spans="2:6" ht="12.75" customHeight="1">
      <c r="B43" s="80" t="s">
        <v>128</v>
      </c>
      <c r="C43" s="83">
        <v>621</v>
      </c>
      <c r="D43" s="83">
        <v>560</v>
      </c>
      <c r="E43" s="92">
        <f t="shared" si="2"/>
        <v>0.10892857142857149</v>
      </c>
      <c r="F43" s="89">
        <f t="shared" si="3"/>
        <v>61</v>
      </c>
    </row>
    <row r="44" spans="2:6" ht="12.75" customHeight="1">
      <c r="B44" s="80" t="s">
        <v>131</v>
      </c>
      <c r="C44" s="83">
        <v>901</v>
      </c>
      <c r="D44" s="83">
        <v>908</v>
      </c>
      <c r="E44" s="92">
        <f t="shared" si="2"/>
        <v>-0.00770925110132159</v>
      </c>
      <c r="F44" s="89">
        <f t="shared" si="3"/>
        <v>-7</v>
      </c>
    </row>
    <row r="45" spans="2:6" ht="13.5" customHeight="1" thickBot="1">
      <c r="B45" s="109" t="s">
        <v>133</v>
      </c>
      <c r="C45" s="110">
        <v>7572</v>
      </c>
      <c r="D45" s="110">
        <v>10353</v>
      </c>
      <c r="E45" s="111">
        <f t="shared" si="2"/>
        <v>-0.26861779194436397</v>
      </c>
      <c r="F45" s="112">
        <f t="shared" si="3"/>
        <v>-2781</v>
      </c>
    </row>
    <row r="46" spans="2:6" ht="13.5" customHeight="1">
      <c r="B46" s="113" t="s">
        <v>136</v>
      </c>
      <c r="C46" s="114">
        <v>14576</v>
      </c>
      <c r="D46" s="114">
        <v>17656</v>
      </c>
      <c r="E46" s="115">
        <f t="shared" si="2"/>
        <v>-0.17444494789306753</v>
      </c>
      <c r="F46" s="116">
        <f t="shared" si="3"/>
        <v>-3080</v>
      </c>
    </row>
    <row r="47" spans="2:6" ht="13.5" customHeight="1">
      <c r="B47" s="113" t="s">
        <v>134</v>
      </c>
      <c r="C47" s="114">
        <v>48203</v>
      </c>
      <c r="D47" s="114">
        <v>49672</v>
      </c>
      <c r="E47" s="115">
        <f t="shared" si="2"/>
        <v>-0.02957400547592204</v>
      </c>
      <c r="F47" s="116">
        <f t="shared" si="3"/>
        <v>-1469</v>
      </c>
    </row>
    <row r="48" spans="2:4" ht="12.75" customHeight="1">
      <c r="B48" s="70"/>
      <c r="C48" s="2"/>
      <c r="D48" s="2"/>
    </row>
    <row r="49" spans="2:4" ht="12.75" customHeight="1">
      <c r="B49" s="177" t="s">
        <v>287</v>
      </c>
      <c r="C49" s="2"/>
      <c r="D49" s="2"/>
    </row>
    <row r="50" spans="2:4" ht="12.75" customHeight="1">
      <c r="B50" s="70"/>
      <c r="C50" s="2"/>
      <c r="D50" s="2"/>
    </row>
    <row r="51" spans="2:4" ht="12.75" customHeight="1">
      <c r="B51" s="70"/>
      <c r="C51" s="2"/>
      <c r="D51" s="2"/>
    </row>
    <row r="52" spans="2:6" ht="12.75" customHeight="1">
      <c r="B52" s="70"/>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5.xml><?xml version="1.0" encoding="utf-8"?>
<worksheet xmlns="http://schemas.openxmlformats.org/spreadsheetml/2006/main" xmlns:r="http://schemas.openxmlformats.org/officeDocument/2006/relationships">
  <dimension ref="B1:AF12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3" ht="15.75" customHeight="1">
      <c r="B2" s="77"/>
      <c r="C2" s="77"/>
      <c r="D2" s="77"/>
      <c r="E2" s="77"/>
      <c r="F2" s="77"/>
      <c r="G2" s="78"/>
      <c r="H2" s="78"/>
      <c r="I2" s="78"/>
      <c r="J2" s="78"/>
      <c r="L2" s="78"/>
      <c r="M2" s="78"/>
    </row>
    <row r="3" spans="2:13" ht="12.75">
      <c r="B3" s="2"/>
      <c r="C3" s="2"/>
      <c r="D3" s="86"/>
      <c r="F3" s="86"/>
      <c r="G3" s="2"/>
      <c r="H3" s="2"/>
      <c r="I3" s="2"/>
      <c r="J3" s="2"/>
      <c r="L3" s="2"/>
      <c r="M3" s="86"/>
    </row>
    <row r="4" spans="2:19" ht="75.75" customHeight="1">
      <c r="B4" s="117" t="s">
        <v>137</v>
      </c>
      <c r="C4" s="106">
        <v>2017</v>
      </c>
      <c r="D4" s="118" t="s">
        <v>291</v>
      </c>
      <c r="E4" s="106" t="s">
        <v>278</v>
      </c>
      <c r="F4" s="118" t="s">
        <v>279</v>
      </c>
      <c r="G4" s="107" t="s">
        <v>292</v>
      </c>
      <c r="H4" s="107" t="s">
        <v>293</v>
      </c>
      <c r="I4" s="107" t="s">
        <v>280</v>
      </c>
      <c r="J4" s="107" t="s">
        <v>281</v>
      </c>
      <c r="L4" s="161" t="s">
        <v>271</v>
      </c>
      <c r="M4" s="161" t="s">
        <v>272</v>
      </c>
      <c r="N4" s="3"/>
      <c r="O4" s="3"/>
      <c r="P4" s="3"/>
      <c r="Q4" s="3"/>
      <c r="R4" s="3"/>
      <c r="S4" s="3"/>
    </row>
    <row r="5" spans="2:19" ht="12" customHeight="1">
      <c r="B5" s="142"/>
      <c r="C5" s="143" t="s">
        <v>102</v>
      </c>
      <c r="D5" s="143" t="s">
        <v>102</v>
      </c>
      <c r="E5" s="143" t="s">
        <v>102</v>
      </c>
      <c r="F5" s="143" t="s">
        <v>102</v>
      </c>
      <c r="G5" s="144" t="s">
        <v>35</v>
      </c>
      <c r="H5" s="144" t="s">
        <v>102</v>
      </c>
      <c r="I5" s="144" t="s">
        <v>35</v>
      </c>
      <c r="J5" s="144" t="s">
        <v>102</v>
      </c>
      <c r="L5" s="144" t="s">
        <v>102</v>
      </c>
      <c r="M5" s="144" t="s">
        <v>102</v>
      </c>
      <c r="N5" s="3"/>
      <c r="O5" s="3"/>
      <c r="P5" s="3"/>
      <c r="Q5" s="3"/>
      <c r="R5" s="3"/>
      <c r="S5" s="3"/>
    </row>
    <row r="6" spans="2:19" ht="12" customHeight="1" thickBot="1">
      <c r="B6" s="145"/>
      <c r="C6" s="146"/>
      <c r="D6" s="147"/>
      <c r="E6" s="146"/>
      <c r="F6" s="147"/>
      <c r="G6" s="148"/>
      <c r="H6" s="148"/>
      <c r="I6" s="148"/>
      <c r="J6" s="148"/>
      <c r="L6" s="162"/>
      <c r="M6" s="163"/>
      <c r="N6" s="3"/>
      <c r="O6" s="3"/>
      <c r="P6" s="3"/>
      <c r="Q6" s="3"/>
      <c r="R6" s="3"/>
      <c r="S6" s="3"/>
    </row>
    <row r="7" spans="2:13" ht="13.5" customHeight="1" thickBot="1">
      <c r="B7" s="113" t="s">
        <v>139</v>
      </c>
      <c r="C7" s="83"/>
      <c r="D7" s="83"/>
      <c r="E7" s="83"/>
      <c r="F7" s="83"/>
      <c r="G7" s="158"/>
      <c r="H7" s="89"/>
      <c r="I7" s="158">
        <f>_xlfn.IFERROR(E7/F7-1,"")</f>
      </c>
      <c r="J7" s="89"/>
      <c r="L7" s="164"/>
      <c r="M7" s="164"/>
    </row>
    <row r="8" spans="2:32" ht="12.75" customHeight="1">
      <c r="B8" s="82" t="s">
        <v>101</v>
      </c>
      <c r="C8" s="98">
        <v>2921</v>
      </c>
      <c r="D8" s="98">
        <v>2349</v>
      </c>
      <c r="E8" s="98">
        <v>456</v>
      </c>
      <c r="F8" s="98">
        <v>721</v>
      </c>
      <c r="G8" s="99">
        <f>_xlfn.IFERROR(C8/D8-1,"")</f>
        <v>0.24350787569178367</v>
      </c>
      <c r="H8" s="159">
        <f>C8-D8</f>
        <v>572</v>
      </c>
      <c r="I8" s="99">
        <f>_xlfn.IFERROR(E8/F8-1,"")</f>
        <v>-0.3675450762829403</v>
      </c>
      <c r="J8" s="159">
        <f>E8-F8</f>
        <v>-265</v>
      </c>
      <c r="L8" s="159">
        <v>2465</v>
      </c>
      <c r="M8" s="159">
        <v>1628</v>
      </c>
      <c r="N8" s="3"/>
      <c r="O8" s="3"/>
      <c r="P8" s="3"/>
      <c r="Q8" s="3"/>
      <c r="R8" s="3"/>
      <c r="S8" s="3"/>
      <c r="AF8" s="3"/>
    </row>
    <row r="9" spans="2:32" ht="12.75" customHeight="1">
      <c r="B9" s="80" t="s">
        <v>265</v>
      </c>
      <c r="C9" s="83">
        <v>2669</v>
      </c>
      <c r="D9" s="83">
        <v>2614</v>
      </c>
      <c r="E9" s="83">
        <v>673</v>
      </c>
      <c r="F9" s="83">
        <v>658</v>
      </c>
      <c r="G9" s="92">
        <f aca="true" t="shared" si="0" ref="G9:G44">_xlfn.IFERROR(C9/D9-1,"")</f>
        <v>0.021040550879877662</v>
      </c>
      <c r="H9" s="89">
        <f aca="true" t="shared" si="1" ref="H9:H44">C9-D9</f>
        <v>55</v>
      </c>
      <c r="I9" s="92">
        <f aca="true" t="shared" si="2" ref="I9:I22">_xlfn.IFERROR(E9/F9-1,"")</f>
        <v>0.022796352583586588</v>
      </c>
      <c r="J9" s="89">
        <f aca="true" t="shared" si="3" ref="J9:J44">E9-F9</f>
        <v>15</v>
      </c>
      <c r="L9" s="164">
        <v>1996</v>
      </c>
      <c r="M9" s="164">
        <v>1956</v>
      </c>
      <c r="AF9" s="3"/>
    </row>
    <row r="10" spans="2:32" ht="12.75" customHeight="1">
      <c r="B10" s="80" t="s">
        <v>140</v>
      </c>
      <c r="C10" s="83">
        <v>1001</v>
      </c>
      <c r="D10" s="83">
        <v>861</v>
      </c>
      <c r="E10" s="83">
        <v>154</v>
      </c>
      <c r="F10" s="83">
        <v>249</v>
      </c>
      <c r="G10" s="92">
        <f t="shared" si="0"/>
        <v>0.16260162601626016</v>
      </c>
      <c r="H10" s="89">
        <f t="shared" si="1"/>
        <v>140</v>
      </c>
      <c r="I10" s="92">
        <f t="shared" si="2"/>
        <v>-0.38152610441767065</v>
      </c>
      <c r="J10" s="89">
        <f t="shared" si="3"/>
        <v>-95</v>
      </c>
      <c r="L10" s="164">
        <v>847</v>
      </c>
      <c r="M10" s="164">
        <v>612</v>
      </c>
      <c r="AF10" s="3"/>
    </row>
    <row r="11" spans="2:32" ht="12.75" customHeight="1">
      <c r="B11" s="80" t="s">
        <v>141</v>
      </c>
      <c r="C11" s="83">
        <v>452</v>
      </c>
      <c r="D11" s="83">
        <v>884</v>
      </c>
      <c r="E11" s="83">
        <v>555</v>
      </c>
      <c r="F11" s="83">
        <v>156</v>
      </c>
      <c r="G11" s="92">
        <f t="shared" si="0"/>
        <v>-0.4886877828054299</v>
      </c>
      <c r="H11" s="89">
        <f t="shared" si="1"/>
        <v>-432</v>
      </c>
      <c r="I11" s="92">
        <f t="shared" si="2"/>
        <v>2.5576923076923075</v>
      </c>
      <c r="J11" s="89">
        <f t="shared" si="3"/>
        <v>399</v>
      </c>
      <c r="L11" s="164">
        <v>-103</v>
      </c>
      <c r="M11" s="164">
        <v>728</v>
      </c>
      <c r="N11" s="3"/>
      <c r="O11" s="3"/>
      <c r="P11" s="3"/>
      <c r="Q11" s="3"/>
      <c r="R11" s="3"/>
      <c r="S11" s="3"/>
      <c r="AE11" s="3"/>
      <c r="AF11" s="3"/>
    </row>
    <row r="12" spans="2:32" ht="12.75" customHeight="1">
      <c r="B12" s="80" t="s">
        <v>142</v>
      </c>
      <c r="C12" s="83">
        <v>304</v>
      </c>
      <c r="D12" s="83">
        <v>368</v>
      </c>
      <c r="E12" s="83">
        <v>248</v>
      </c>
      <c r="F12" s="83">
        <v>298</v>
      </c>
      <c r="G12" s="92">
        <f t="shared" si="0"/>
        <v>-0.17391304347826086</v>
      </c>
      <c r="H12" s="89">
        <f t="shared" si="1"/>
        <v>-64</v>
      </c>
      <c r="I12" s="120">
        <f t="shared" si="2"/>
        <v>-0.16778523489932884</v>
      </c>
      <c r="J12" s="89">
        <f t="shared" si="3"/>
        <v>-50</v>
      </c>
      <c r="L12" s="164">
        <v>56</v>
      </c>
      <c r="M12" s="164">
        <v>70</v>
      </c>
      <c r="AE12" s="3"/>
      <c r="AF12" s="3"/>
    </row>
    <row r="13" spans="2:32" ht="12.75" customHeight="1">
      <c r="B13" s="80" t="s">
        <v>143</v>
      </c>
      <c r="C13" s="83">
        <v>-755</v>
      </c>
      <c r="D13" s="83">
        <v>-611</v>
      </c>
      <c r="E13" s="83">
        <v>-90</v>
      </c>
      <c r="F13" s="83">
        <v>-155</v>
      </c>
      <c r="G13" s="92">
        <f t="shared" si="0"/>
        <v>0.23567921440261874</v>
      </c>
      <c r="H13" s="89">
        <f t="shared" si="1"/>
        <v>-144</v>
      </c>
      <c r="I13" s="92">
        <f t="shared" si="2"/>
        <v>-0.4193548387096774</v>
      </c>
      <c r="J13" s="89">
        <f t="shared" si="3"/>
        <v>65</v>
      </c>
      <c r="L13" s="164">
        <v>-665</v>
      </c>
      <c r="M13" s="164">
        <v>-456</v>
      </c>
      <c r="AE13" s="3"/>
      <c r="AF13" s="3"/>
    </row>
    <row r="14" spans="2:32" ht="12.75" customHeight="1">
      <c r="B14" s="80" t="s">
        <v>203</v>
      </c>
      <c r="C14" s="83">
        <v>-1776</v>
      </c>
      <c r="D14" s="83">
        <v>-543</v>
      </c>
      <c r="E14" s="83">
        <v>-852</v>
      </c>
      <c r="F14" s="83">
        <v>-169</v>
      </c>
      <c r="G14" s="92">
        <f t="shared" si="0"/>
        <v>2.270718232044199</v>
      </c>
      <c r="H14" s="89">
        <f t="shared" si="1"/>
        <v>-1233</v>
      </c>
      <c r="I14" s="92">
        <f t="shared" si="2"/>
        <v>4.041420118343195</v>
      </c>
      <c r="J14" s="89">
        <f t="shared" si="3"/>
        <v>-683</v>
      </c>
      <c r="L14" s="164">
        <v>-924</v>
      </c>
      <c r="M14" s="164">
        <v>-374</v>
      </c>
      <c r="N14" s="3"/>
      <c r="O14" s="3"/>
      <c r="P14" s="3"/>
      <c r="Q14" s="3"/>
      <c r="R14" s="3"/>
      <c r="S14" s="3"/>
      <c r="AE14" s="3"/>
      <c r="AF14" s="3"/>
    </row>
    <row r="15" spans="2:32" ht="12.75" customHeight="1">
      <c r="B15" s="80" t="s">
        <v>204</v>
      </c>
      <c r="C15" s="83">
        <v>-1396</v>
      </c>
      <c r="D15" s="83">
        <v>-581</v>
      </c>
      <c r="E15" s="83">
        <v>-1926.7</v>
      </c>
      <c r="F15" s="83">
        <v>-1823.1</v>
      </c>
      <c r="G15" s="92">
        <f t="shared" si="0"/>
        <v>1.4027538726333906</v>
      </c>
      <c r="H15" s="89">
        <f t="shared" si="1"/>
        <v>-815</v>
      </c>
      <c r="I15" s="92">
        <f t="shared" si="2"/>
        <v>0.05682628489934727</v>
      </c>
      <c r="J15" s="89">
        <f t="shared" si="3"/>
        <v>-103.60000000000014</v>
      </c>
      <c r="L15" s="164">
        <v>530.7</v>
      </c>
      <c r="M15" s="164">
        <v>1242.1</v>
      </c>
      <c r="N15" s="3"/>
      <c r="O15" s="3"/>
      <c r="P15" s="3"/>
      <c r="Q15" s="3"/>
      <c r="R15" s="3"/>
      <c r="S15" s="3"/>
      <c r="AE15" s="3"/>
      <c r="AF15" s="3"/>
    </row>
    <row r="16" spans="2:32" ht="12.75" customHeight="1">
      <c r="B16" s="80" t="s">
        <v>205</v>
      </c>
      <c r="C16" s="83">
        <v>-238</v>
      </c>
      <c r="D16" s="83">
        <v>-265</v>
      </c>
      <c r="E16" s="83">
        <v>435</v>
      </c>
      <c r="F16" s="83">
        <v>380.5</v>
      </c>
      <c r="G16" s="92">
        <f t="shared" si="0"/>
        <v>-0.10188679245283017</v>
      </c>
      <c r="H16" s="89">
        <f t="shared" si="1"/>
        <v>27</v>
      </c>
      <c r="I16" s="92">
        <f t="shared" si="2"/>
        <v>0.14323258869908018</v>
      </c>
      <c r="J16" s="89">
        <f t="shared" si="3"/>
        <v>54.5</v>
      </c>
      <c r="L16" s="164">
        <v>-673</v>
      </c>
      <c r="M16" s="164">
        <v>-645.5</v>
      </c>
      <c r="N16" s="3"/>
      <c r="O16" s="3"/>
      <c r="P16" s="3"/>
      <c r="Q16" s="3"/>
      <c r="R16" s="3"/>
      <c r="S16" s="3"/>
      <c r="AE16" s="3"/>
      <c r="AF16" s="3"/>
    </row>
    <row r="17" spans="2:32" ht="12.75" customHeight="1">
      <c r="B17" s="80" t="s">
        <v>206</v>
      </c>
      <c r="C17" s="83">
        <v>61</v>
      </c>
      <c r="D17" s="83">
        <v>87</v>
      </c>
      <c r="E17" s="83">
        <v>54.2</v>
      </c>
      <c r="F17" s="83">
        <v>19.400000000000006</v>
      </c>
      <c r="G17" s="92">
        <f t="shared" si="0"/>
        <v>-0.29885057471264365</v>
      </c>
      <c r="H17" s="89">
        <f t="shared" si="1"/>
        <v>-26</v>
      </c>
      <c r="I17" s="92">
        <f t="shared" si="2"/>
        <v>1.7938144329896901</v>
      </c>
      <c r="J17" s="89">
        <f t="shared" si="3"/>
        <v>34.8</v>
      </c>
      <c r="L17" s="164">
        <v>6.8</v>
      </c>
      <c r="M17" s="164">
        <v>67.6</v>
      </c>
      <c r="N17" s="3"/>
      <c r="O17" s="3"/>
      <c r="P17" s="3"/>
      <c r="Q17" s="3"/>
      <c r="R17" s="3"/>
      <c r="S17" s="3"/>
      <c r="AE17" s="3"/>
      <c r="AF17" s="3"/>
    </row>
    <row r="18" spans="2:32" ht="12.75" customHeight="1">
      <c r="B18" s="80" t="s">
        <v>207</v>
      </c>
      <c r="C18" s="83">
        <v>-33</v>
      </c>
      <c r="D18" s="83">
        <v>-73</v>
      </c>
      <c r="E18" s="83">
        <v>-89.9</v>
      </c>
      <c r="F18" s="83">
        <v>38.599999999999994</v>
      </c>
      <c r="G18" s="92">
        <f t="shared" si="0"/>
        <v>-0.547945205479452</v>
      </c>
      <c r="H18" s="89">
        <f t="shared" si="1"/>
        <v>40</v>
      </c>
      <c r="I18" s="92">
        <f t="shared" si="2"/>
        <v>-3.329015544041451</v>
      </c>
      <c r="J18" s="89">
        <f t="shared" si="3"/>
        <v>-128.5</v>
      </c>
      <c r="L18" s="164">
        <v>56.9</v>
      </c>
      <c r="M18" s="164">
        <v>-111.6</v>
      </c>
      <c r="N18" s="3"/>
      <c r="O18" s="3"/>
      <c r="P18" s="3"/>
      <c r="Q18" s="3"/>
      <c r="R18" s="3"/>
      <c r="S18" s="3"/>
      <c r="AE18" s="3"/>
      <c r="AF18" s="3"/>
    </row>
    <row r="19" spans="2:32" ht="12.75" customHeight="1">
      <c r="B19" s="80" t="s">
        <v>208</v>
      </c>
      <c r="C19" s="83">
        <v>-114</v>
      </c>
      <c r="D19" s="83">
        <v>37</v>
      </c>
      <c r="E19" s="83">
        <v>485.9</v>
      </c>
      <c r="F19" s="83">
        <v>755.2</v>
      </c>
      <c r="G19" s="92">
        <f t="shared" si="0"/>
        <v>-4.081081081081081</v>
      </c>
      <c r="H19" s="89">
        <f t="shared" si="1"/>
        <v>-151</v>
      </c>
      <c r="I19" s="92">
        <f t="shared" si="2"/>
        <v>-0.356594279661017</v>
      </c>
      <c r="J19" s="89">
        <f t="shared" si="3"/>
        <v>-269.30000000000007</v>
      </c>
      <c r="L19" s="164">
        <v>-599.9</v>
      </c>
      <c r="M19" s="164">
        <v>-718.2</v>
      </c>
      <c r="N19" s="3"/>
      <c r="O19" s="3"/>
      <c r="P19" s="3"/>
      <c r="Q19" s="3"/>
      <c r="R19" s="3"/>
      <c r="S19" s="3"/>
      <c r="AE19" s="3"/>
      <c r="AF19" s="3"/>
    </row>
    <row r="20" spans="2:32" ht="12.75" customHeight="1">
      <c r="B20" s="80" t="s">
        <v>267</v>
      </c>
      <c r="C20" s="83">
        <v>-71</v>
      </c>
      <c r="D20" s="83">
        <v>18</v>
      </c>
      <c r="E20" s="83">
        <v>74.30000000000001</v>
      </c>
      <c r="F20" s="83">
        <v>151.4</v>
      </c>
      <c r="G20" s="92">
        <f t="shared" si="0"/>
        <v>-4.944444444444445</v>
      </c>
      <c r="H20" s="89">
        <f t="shared" si="1"/>
        <v>-89</v>
      </c>
      <c r="I20" s="92">
        <f t="shared" si="2"/>
        <v>-0.5092470277410832</v>
      </c>
      <c r="J20" s="89">
        <f t="shared" si="3"/>
        <v>-77.1</v>
      </c>
      <c r="L20" s="164">
        <v>-145.3</v>
      </c>
      <c r="M20" s="164">
        <v>-133.4</v>
      </c>
      <c r="N20" s="3"/>
      <c r="O20" s="3"/>
      <c r="P20" s="3"/>
      <c r="Q20" s="3"/>
      <c r="R20" s="3"/>
      <c r="S20" s="3"/>
      <c r="AE20" s="3"/>
      <c r="AF20" s="3"/>
    </row>
    <row r="21" spans="2:32" ht="12.75" customHeight="1">
      <c r="B21" s="80" t="s">
        <v>209</v>
      </c>
      <c r="C21" s="83">
        <v>15</v>
      </c>
      <c r="D21" s="83">
        <v>234</v>
      </c>
      <c r="E21" s="83">
        <v>115.5</v>
      </c>
      <c r="F21" s="83">
        <v>309</v>
      </c>
      <c r="G21" s="92">
        <f t="shared" si="0"/>
        <v>-0.9358974358974359</v>
      </c>
      <c r="H21" s="89">
        <f t="shared" si="1"/>
        <v>-219</v>
      </c>
      <c r="I21" s="92">
        <f t="shared" si="2"/>
        <v>-0.6262135922330097</v>
      </c>
      <c r="J21" s="89">
        <f t="shared" si="3"/>
        <v>-193.5</v>
      </c>
      <c r="L21" s="164">
        <v>-100.5</v>
      </c>
      <c r="M21" s="164">
        <v>-75</v>
      </c>
      <c r="N21" s="3"/>
      <c r="O21" s="3"/>
      <c r="P21" s="3"/>
      <c r="Q21" s="3"/>
      <c r="R21" s="3"/>
      <c r="S21" s="3"/>
      <c r="AE21" s="3"/>
      <c r="AF21" s="3"/>
    </row>
    <row r="22" spans="2:32" ht="13.5" customHeight="1">
      <c r="B22" s="113" t="s">
        <v>144</v>
      </c>
      <c r="C22" s="114">
        <v>4816</v>
      </c>
      <c r="D22" s="114">
        <v>5922</v>
      </c>
      <c r="E22" s="114">
        <v>1144</v>
      </c>
      <c r="F22" s="114">
        <v>1758</v>
      </c>
      <c r="G22" s="115">
        <f t="shared" si="0"/>
        <v>-0.18676122931442085</v>
      </c>
      <c r="H22" s="116">
        <f t="shared" si="1"/>
        <v>-1106</v>
      </c>
      <c r="I22" s="115">
        <f t="shared" si="2"/>
        <v>-0.3492605233219568</v>
      </c>
      <c r="J22" s="116">
        <f t="shared" si="3"/>
        <v>-614</v>
      </c>
      <c r="L22" s="165">
        <v>3672</v>
      </c>
      <c r="M22" s="165">
        <v>4164</v>
      </c>
      <c r="N22" s="3"/>
      <c r="O22" s="3"/>
      <c r="P22" s="3"/>
      <c r="Q22" s="3"/>
      <c r="R22" s="3"/>
      <c r="S22" s="3"/>
      <c r="AE22" s="3"/>
      <c r="AF22" s="3"/>
    </row>
    <row r="23" spans="2:32" ht="12.75" customHeight="1">
      <c r="B23" s="69"/>
      <c r="C23" s="83"/>
      <c r="D23" s="83"/>
      <c r="E23" s="83"/>
      <c r="F23" s="83"/>
      <c r="G23" s="92">
        <f t="shared" si="0"/>
      </c>
      <c r="H23" s="89">
        <f t="shared" si="1"/>
        <v>0</v>
      </c>
      <c r="I23" s="92"/>
      <c r="J23" s="89"/>
      <c r="L23" s="164"/>
      <c r="M23" s="164"/>
      <c r="AE23" s="3"/>
      <c r="AF23" s="3"/>
    </row>
    <row r="24" spans="2:32" ht="13.5" customHeight="1" thickBot="1">
      <c r="B24" s="109" t="s">
        <v>145</v>
      </c>
      <c r="C24" s="101"/>
      <c r="D24" s="101"/>
      <c r="E24" s="101"/>
      <c r="F24" s="101"/>
      <c r="G24" s="102">
        <f t="shared" si="0"/>
      </c>
      <c r="H24" s="103">
        <f t="shared" si="1"/>
        <v>0</v>
      </c>
      <c r="I24" s="102"/>
      <c r="J24" s="103"/>
      <c r="L24" s="166"/>
      <c r="M24" s="166"/>
      <c r="N24" s="3"/>
      <c r="O24" s="3"/>
      <c r="P24" s="3"/>
      <c r="Q24" s="3"/>
      <c r="R24" s="3"/>
      <c r="S24" s="3"/>
      <c r="AE24" s="3"/>
      <c r="AF24" s="3"/>
    </row>
    <row r="25" spans="2:32" ht="12.75" customHeight="1">
      <c r="B25" s="80" t="s">
        <v>146</v>
      </c>
      <c r="C25" s="98">
        <v>-740</v>
      </c>
      <c r="D25" s="98">
        <v>-713</v>
      </c>
      <c r="E25" s="98">
        <v>-248</v>
      </c>
      <c r="F25" s="98">
        <v>-206</v>
      </c>
      <c r="G25" s="92">
        <f t="shared" si="0"/>
        <v>0.03786816269284721</v>
      </c>
      <c r="H25" s="89">
        <f t="shared" si="1"/>
        <v>-27</v>
      </c>
      <c r="I25" s="92">
        <f>_xlfn.IFERROR(E25/F25-1,"")</f>
        <v>0.20388349514563098</v>
      </c>
      <c r="J25" s="89">
        <f t="shared" si="3"/>
        <v>-42</v>
      </c>
      <c r="L25" s="159">
        <v>-492</v>
      </c>
      <c r="M25" s="159">
        <v>-507</v>
      </c>
      <c r="AE25" s="3"/>
      <c r="AF25" s="3"/>
    </row>
    <row r="26" spans="2:32" ht="12.75" customHeight="1">
      <c r="B26" s="80" t="s">
        <v>147</v>
      </c>
      <c r="C26" s="83">
        <v>-2422</v>
      </c>
      <c r="D26" s="83">
        <v>-2255</v>
      </c>
      <c r="E26" s="83">
        <v>-598</v>
      </c>
      <c r="F26" s="83">
        <v>-641</v>
      </c>
      <c r="G26" s="92">
        <f t="shared" si="0"/>
        <v>0.07405764966740569</v>
      </c>
      <c r="H26" s="89">
        <f t="shared" si="1"/>
        <v>-167</v>
      </c>
      <c r="I26" s="92">
        <f>_xlfn.IFERROR(E26/F26-1,"")</f>
        <v>-0.06708268330733225</v>
      </c>
      <c r="J26" s="89">
        <f t="shared" si="3"/>
        <v>43</v>
      </c>
      <c r="L26" s="164">
        <v>-1824</v>
      </c>
      <c r="M26" s="164">
        <v>-1614</v>
      </c>
      <c r="N26" s="3"/>
      <c r="O26" s="3"/>
      <c r="P26" s="3"/>
      <c r="Q26" s="3"/>
      <c r="R26" s="3"/>
      <c r="S26" s="3"/>
      <c r="AE26" s="3"/>
      <c r="AF26" s="3"/>
    </row>
    <row r="27" spans="2:32" ht="12.75" customHeight="1">
      <c r="B27" s="80" t="s">
        <v>148</v>
      </c>
      <c r="C27" s="83">
        <v>-347</v>
      </c>
      <c r="D27" s="85">
        <v>-1027</v>
      </c>
      <c r="E27" s="83">
        <v>0</v>
      </c>
      <c r="F27" s="85">
        <v>-104</v>
      </c>
      <c r="G27" s="90">
        <f t="shared" si="0"/>
        <v>-0.6621226874391432</v>
      </c>
      <c r="H27" s="90">
        <f t="shared" si="1"/>
        <v>680</v>
      </c>
      <c r="I27" s="90">
        <f>_xlfn.IFERROR(E27/F27-1,"")</f>
        <v>-1</v>
      </c>
      <c r="J27" s="90">
        <f t="shared" si="3"/>
        <v>104</v>
      </c>
      <c r="L27" s="167">
        <v>-347</v>
      </c>
      <c r="M27" s="167">
        <v>-923</v>
      </c>
      <c r="T27" s="3"/>
      <c r="U27" s="3"/>
      <c r="V27" s="3"/>
      <c r="W27" s="3"/>
      <c r="X27" s="3"/>
      <c r="Y27" s="3"/>
      <c r="Z27" s="3"/>
      <c r="AA27" s="3"/>
      <c r="AB27" s="3"/>
      <c r="AD27" s="3"/>
      <c r="AE27" s="3"/>
      <c r="AF27" s="3"/>
    </row>
    <row r="28" spans="2:13" ht="12.75" customHeight="1">
      <c r="B28" s="80" t="s">
        <v>149</v>
      </c>
      <c r="C28" s="83">
        <v>-354</v>
      </c>
      <c r="D28" s="83">
        <v>153</v>
      </c>
      <c r="E28" s="83">
        <v>-38</v>
      </c>
      <c r="F28" s="83">
        <v>-11</v>
      </c>
      <c r="G28" s="92">
        <f t="shared" si="0"/>
        <v>-3.3137254901960786</v>
      </c>
      <c r="H28" s="89">
        <f t="shared" si="1"/>
        <v>-507</v>
      </c>
      <c r="I28" s="120">
        <f>_xlfn.IFERROR(E28/F28-1,"")</f>
        <v>2.4545454545454546</v>
      </c>
      <c r="J28" s="89">
        <f t="shared" si="3"/>
        <v>-27</v>
      </c>
      <c r="L28" s="164">
        <v>-316</v>
      </c>
      <c r="M28" s="164">
        <v>164</v>
      </c>
    </row>
    <row r="29" spans="2:13" ht="13.5" customHeight="1">
      <c r="B29" s="113" t="s">
        <v>150</v>
      </c>
      <c r="C29" s="114">
        <v>-3863</v>
      </c>
      <c r="D29" s="114">
        <v>-3842</v>
      </c>
      <c r="E29" s="114">
        <v>-884</v>
      </c>
      <c r="F29" s="114">
        <v>-962</v>
      </c>
      <c r="G29" s="115">
        <f t="shared" si="0"/>
        <v>0.005465903175429387</v>
      </c>
      <c r="H29" s="116">
        <f t="shared" si="1"/>
        <v>-21</v>
      </c>
      <c r="I29" s="115">
        <f>_xlfn.IFERROR(E29/F29-1,"")</f>
        <v>-0.08108108108108103</v>
      </c>
      <c r="J29" s="116">
        <f t="shared" si="3"/>
        <v>78</v>
      </c>
      <c r="L29" s="165">
        <v>-2979</v>
      </c>
      <c r="M29" s="165">
        <v>-2880</v>
      </c>
    </row>
    <row r="30" spans="2:13" ht="12.75" customHeight="1">
      <c r="B30" s="69"/>
      <c r="C30" s="83"/>
      <c r="D30" s="83"/>
      <c r="E30" s="83"/>
      <c r="F30" s="83"/>
      <c r="G30" s="92">
        <f t="shared" si="0"/>
      </c>
      <c r="H30" s="89"/>
      <c r="I30" s="92"/>
      <c r="J30" s="89"/>
      <c r="L30" s="164"/>
      <c r="M30" s="164"/>
    </row>
    <row r="31" spans="2:13" ht="13.5" customHeight="1" thickBot="1">
      <c r="B31" s="109" t="s">
        <v>151</v>
      </c>
      <c r="C31" s="101"/>
      <c r="D31" s="101"/>
      <c r="E31" s="101"/>
      <c r="F31" s="101"/>
      <c r="G31" s="102">
        <f t="shared" si="0"/>
      </c>
      <c r="H31" s="103"/>
      <c r="I31" s="102"/>
      <c r="J31" s="103"/>
      <c r="L31" s="166"/>
      <c r="M31" s="166"/>
    </row>
    <row r="32" spans="2:13" ht="13.5" customHeight="1">
      <c r="B32" s="80" t="s">
        <v>274</v>
      </c>
      <c r="C32" s="83">
        <v>0</v>
      </c>
      <c r="D32" s="83">
        <v>-645</v>
      </c>
      <c r="E32" s="83">
        <v>0</v>
      </c>
      <c r="F32" s="83">
        <v>-145</v>
      </c>
      <c r="G32" s="92">
        <f>_xlfn.IFERROR(C32/D32-1,"")</f>
        <v>-1</v>
      </c>
      <c r="H32" s="89">
        <f>C32-D32</f>
        <v>645</v>
      </c>
      <c r="I32" s="92">
        <f>_xlfn.IFERROR(E32/F32-1,"")</f>
        <v>-1</v>
      </c>
      <c r="J32" s="89">
        <f>E32-F32</f>
        <v>145</v>
      </c>
      <c r="L32" s="164">
        <v>0</v>
      </c>
      <c r="M32" s="164">
        <v>-500</v>
      </c>
    </row>
    <row r="33" spans="2:13" ht="12.75" customHeight="1">
      <c r="B33" s="80" t="s">
        <v>152</v>
      </c>
      <c r="C33" s="83">
        <v>2218</v>
      </c>
      <c r="D33" s="83">
        <v>451</v>
      </c>
      <c r="E33" s="83">
        <v>836</v>
      </c>
      <c r="F33" s="83">
        <v>107</v>
      </c>
      <c r="G33" s="92">
        <f t="shared" si="0"/>
        <v>3.917960088691796</v>
      </c>
      <c r="H33" s="89">
        <f t="shared" si="1"/>
        <v>1767</v>
      </c>
      <c r="I33" s="92">
        <f aca="true" t="shared" si="4" ref="I33:I44">_xlfn.IFERROR(E33/F33-1,"")</f>
        <v>6.813084112149533</v>
      </c>
      <c r="J33" s="89">
        <f t="shared" si="3"/>
        <v>729</v>
      </c>
      <c r="L33" s="164">
        <v>1382</v>
      </c>
      <c r="M33" s="164">
        <v>344</v>
      </c>
    </row>
    <row r="34" spans="2:13" ht="12.75" customHeight="1">
      <c r="B34" s="80" t="s">
        <v>153</v>
      </c>
      <c r="C34" s="83">
        <v>165</v>
      </c>
      <c r="D34" s="85">
        <v>89</v>
      </c>
      <c r="E34" s="83">
        <v>0</v>
      </c>
      <c r="F34" s="85">
        <v>0</v>
      </c>
      <c r="G34" s="92">
        <f t="shared" si="0"/>
        <v>0.853932584269663</v>
      </c>
      <c r="H34" s="89">
        <f t="shared" si="1"/>
        <v>76</v>
      </c>
      <c r="I34" s="92">
        <f t="shared" si="4"/>
      </c>
      <c r="J34" s="89">
        <f t="shared" si="3"/>
        <v>0</v>
      </c>
      <c r="L34" s="167">
        <v>165</v>
      </c>
      <c r="M34" s="167">
        <v>89</v>
      </c>
    </row>
    <row r="35" spans="2:13" ht="12.75" customHeight="1">
      <c r="B35" s="80" t="s">
        <v>154</v>
      </c>
      <c r="C35" s="83">
        <v>-5407</v>
      </c>
      <c r="D35" s="83">
        <v>-1021</v>
      </c>
      <c r="E35" s="83">
        <v>-41</v>
      </c>
      <c r="F35" s="83">
        <v>-259</v>
      </c>
      <c r="G35" s="120">
        <f t="shared" si="0"/>
        <v>4.295788442703232</v>
      </c>
      <c r="H35" s="89">
        <f t="shared" si="1"/>
        <v>-4386</v>
      </c>
      <c r="I35" s="120">
        <f t="shared" si="4"/>
        <v>-0.8416988416988417</v>
      </c>
      <c r="J35" s="89">
        <f t="shared" si="3"/>
        <v>218</v>
      </c>
      <c r="L35" s="164">
        <v>-5366</v>
      </c>
      <c r="M35" s="164">
        <v>-762</v>
      </c>
    </row>
    <row r="36" spans="2:13" ht="12.75" customHeight="1">
      <c r="B36" s="80" t="s">
        <v>155</v>
      </c>
      <c r="C36" s="85">
        <v>-1156</v>
      </c>
      <c r="D36" s="85">
        <v>-1062</v>
      </c>
      <c r="E36" s="85">
        <v>0</v>
      </c>
      <c r="F36" s="85">
        <v>0</v>
      </c>
      <c r="G36" s="90">
        <f t="shared" si="0"/>
        <v>0.08851224105461397</v>
      </c>
      <c r="H36" s="90">
        <f t="shared" si="1"/>
        <v>-94</v>
      </c>
      <c r="I36" s="90">
        <f t="shared" si="4"/>
      </c>
      <c r="J36" s="90">
        <f t="shared" si="3"/>
        <v>0</v>
      </c>
      <c r="L36" s="167">
        <v>-1156</v>
      </c>
      <c r="M36" s="167">
        <v>-1062</v>
      </c>
    </row>
    <row r="37" spans="2:13" ht="12.75" customHeight="1">
      <c r="B37" s="80" t="s">
        <v>156</v>
      </c>
      <c r="C37" s="83">
        <v>-20</v>
      </c>
      <c r="D37" s="83">
        <v>-78</v>
      </c>
      <c r="E37" s="83">
        <v>0</v>
      </c>
      <c r="F37" s="83">
        <v>-20</v>
      </c>
      <c r="G37" s="92">
        <f t="shared" si="0"/>
        <v>-0.7435897435897436</v>
      </c>
      <c r="H37" s="89">
        <f t="shared" si="1"/>
        <v>58</v>
      </c>
      <c r="I37" s="92">
        <f t="shared" si="4"/>
        <v>-1</v>
      </c>
      <c r="J37" s="89">
        <f t="shared" si="3"/>
        <v>20</v>
      </c>
      <c r="L37" s="164">
        <v>-20</v>
      </c>
      <c r="M37" s="164">
        <v>-58</v>
      </c>
    </row>
    <row r="38" spans="2:13" ht="12.75" customHeight="1">
      <c r="B38" s="80" t="s">
        <v>157</v>
      </c>
      <c r="C38" s="83">
        <v>-4</v>
      </c>
      <c r="D38" s="83">
        <v>-3</v>
      </c>
      <c r="E38" s="83">
        <v>-6</v>
      </c>
      <c r="F38" s="83">
        <v>-3</v>
      </c>
      <c r="G38" s="120">
        <f t="shared" si="0"/>
        <v>0.33333333333333326</v>
      </c>
      <c r="H38" s="89">
        <f t="shared" si="1"/>
        <v>-1</v>
      </c>
      <c r="I38" s="120">
        <f t="shared" si="4"/>
        <v>1</v>
      </c>
      <c r="J38" s="89">
        <f t="shared" si="3"/>
        <v>-3</v>
      </c>
      <c r="L38" s="164">
        <v>2</v>
      </c>
      <c r="M38" s="164">
        <v>0</v>
      </c>
    </row>
    <row r="39" spans="2:13" ht="13.5" customHeight="1">
      <c r="B39" s="113" t="s">
        <v>158</v>
      </c>
      <c r="C39" s="114">
        <v>-4204</v>
      </c>
      <c r="D39" s="114">
        <v>-2269</v>
      </c>
      <c r="E39" s="114">
        <v>789</v>
      </c>
      <c r="F39" s="114">
        <v>-320</v>
      </c>
      <c r="G39" s="119">
        <f t="shared" si="0"/>
        <v>0.8527985896870869</v>
      </c>
      <c r="H39" s="116">
        <f t="shared" si="1"/>
        <v>-1935</v>
      </c>
      <c r="I39" s="119">
        <f t="shared" si="4"/>
        <v>-3.465625</v>
      </c>
      <c r="J39" s="116">
        <f t="shared" si="3"/>
        <v>1109</v>
      </c>
      <c r="L39" s="165">
        <v>-4993</v>
      </c>
      <c r="M39" s="165">
        <v>-1949</v>
      </c>
    </row>
    <row r="40" spans="2:13" ht="12.75" customHeight="1">
      <c r="B40" s="69"/>
      <c r="C40" s="83"/>
      <c r="D40" s="83"/>
      <c r="E40" s="83"/>
      <c r="F40" s="83"/>
      <c r="G40" s="92"/>
      <c r="H40" s="89"/>
      <c r="I40" s="92"/>
      <c r="J40" s="89"/>
      <c r="L40" s="164"/>
      <c r="M40" s="164"/>
    </row>
    <row r="41" spans="2:13" ht="13.5" customHeight="1" thickBot="1">
      <c r="B41" s="109" t="s">
        <v>159</v>
      </c>
      <c r="C41" s="110">
        <v>-3251</v>
      </c>
      <c r="D41" s="110">
        <v>-189</v>
      </c>
      <c r="E41" s="110">
        <v>1049</v>
      </c>
      <c r="F41" s="110">
        <v>476</v>
      </c>
      <c r="G41" s="111">
        <f t="shared" si="0"/>
        <v>16.201058201058203</v>
      </c>
      <c r="H41" s="112">
        <f t="shared" si="1"/>
        <v>-3062</v>
      </c>
      <c r="I41" s="111">
        <f t="shared" si="4"/>
        <v>1.2037815126050422</v>
      </c>
      <c r="J41" s="112">
        <f t="shared" si="3"/>
        <v>573</v>
      </c>
      <c r="L41" s="168">
        <v>-4300</v>
      </c>
      <c r="M41" s="168">
        <v>-665</v>
      </c>
    </row>
    <row r="42" spans="2:13" ht="12.75" customHeight="1">
      <c r="B42" s="80" t="s">
        <v>160</v>
      </c>
      <c r="C42" s="83">
        <v>5832</v>
      </c>
      <c r="D42" s="83">
        <v>6021</v>
      </c>
      <c r="E42" s="83">
        <v>1532</v>
      </c>
      <c r="F42" s="83">
        <v>5356</v>
      </c>
      <c r="G42" s="92">
        <f t="shared" si="0"/>
        <v>-0.03139013452914796</v>
      </c>
      <c r="H42" s="89">
        <f t="shared" si="1"/>
        <v>-189</v>
      </c>
      <c r="I42" s="92">
        <f t="shared" si="4"/>
        <v>-0.713965646004481</v>
      </c>
      <c r="J42" s="89">
        <f t="shared" si="3"/>
        <v>-3824</v>
      </c>
      <c r="L42" s="164">
        <v>5832</v>
      </c>
      <c r="M42" s="164">
        <v>6021</v>
      </c>
    </row>
    <row r="43" spans="2:13" ht="12.75" customHeight="1">
      <c r="B43" s="80" t="s">
        <v>161</v>
      </c>
      <c r="C43" s="83">
        <v>0</v>
      </c>
      <c r="D43" s="83">
        <v>-4</v>
      </c>
      <c r="E43" s="83">
        <v>0</v>
      </c>
      <c r="F43" s="83">
        <v>5</v>
      </c>
      <c r="G43" s="92">
        <f t="shared" si="0"/>
        <v>-1</v>
      </c>
      <c r="H43" s="89">
        <f t="shared" si="1"/>
        <v>4</v>
      </c>
      <c r="I43" s="92">
        <f t="shared" si="4"/>
        <v>-1</v>
      </c>
      <c r="J43" s="89">
        <f t="shared" si="3"/>
        <v>-5</v>
      </c>
      <c r="L43" s="164">
        <v>0</v>
      </c>
      <c r="M43" s="164">
        <v>-9</v>
      </c>
    </row>
    <row r="44" spans="2:13" ht="13.5" customHeight="1">
      <c r="B44" s="113" t="s">
        <v>162</v>
      </c>
      <c r="C44" s="114">
        <v>2581</v>
      </c>
      <c r="D44" s="114">
        <v>5832</v>
      </c>
      <c r="E44" s="114">
        <v>2581</v>
      </c>
      <c r="F44" s="114">
        <v>5832</v>
      </c>
      <c r="G44" s="115">
        <f t="shared" si="0"/>
        <v>-0.5574417009602195</v>
      </c>
      <c r="H44" s="116">
        <f t="shared" si="1"/>
        <v>-3251</v>
      </c>
      <c r="I44" s="115">
        <f t="shared" si="4"/>
        <v>-0.5574417009602195</v>
      </c>
      <c r="J44" s="116">
        <f t="shared" si="3"/>
        <v>-3251</v>
      </c>
      <c r="L44" s="165">
        <v>1532</v>
      </c>
      <c r="M44" s="165">
        <v>5356</v>
      </c>
    </row>
    <row r="45" spans="3:4" ht="15.75" customHeight="1">
      <c r="C45" s="2"/>
      <c r="D45" s="2"/>
    </row>
    <row r="46" spans="2:6" ht="50.25" customHeight="1">
      <c r="B46" s="169" t="s">
        <v>283</v>
      </c>
      <c r="E46" s="1"/>
      <c r="F46" s="1"/>
    </row>
    <row r="47" spans="5:6" ht="15.75" customHeight="1">
      <c r="E47" s="1"/>
      <c r="F47" s="1"/>
    </row>
    <row r="48" spans="5:6" ht="15.75" customHeight="1">
      <c r="E48" s="1"/>
      <c r="F48" s="1"/>
    </row>
    <row r="49" spans="5:6" ht="15.75" customHeight="1">
      <c r="E49" s="1"/>
      <c r="F49" s="1"/>
    </row>
    <row r="50" spans="5:6" ht="12.75" customHeight="1">
      <c r="E50" s="1"/>
      <c r="F50" s="1"/>
    </row>
    <row r="51" spans="5:6" ht="12.75" customHeight="1">
      <c r="E51" s="1"/>
      <c r="F51" s="1"/>
    </row>
    <row r="52" spans="5:6" ht="12.75" customHeight="1">
      <c r="E52" s="1"/>
      <c r="F52" s="1"/>
    </row>
    <row r="53" spans="5:6" ht="12.75" customHeight="1">
      <c r="E53" s="1"/>
      <c r="F53" s="1"/>
    </row>
    <row r="54" spans="5:6" ht="12.75" customHeight="1">
      <c r="E54" s="1"/>
      <c r="F54" s="1"/>
    </row>
    <row r="55" spans="5:6" ht="12.75" customHeight="1">
      <c r="E55" s="1"/>
      <c r="F55" s="1"/>
    </row>
    <row r="56" spans="2:32" s="2"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2" customFormat="1"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 r="E80" s="1"/>
      <c r="F80" s="1"/>
    </row>
    <row r="81" spans="5:6" ht="12.75" customHeight="1">
      <c r="E81" s="1"/>
      <c r="F81" s="1"/>
    </row>
    <row r="82" spans="5:6" ht="12.75" customHeight="1">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row r="107" spans="5:6" ht="12.75">
      <c r="E107" s="1"/>
      <c r="F107" s="1"/>
    </row>
    <row r="108" spans="5:6" ht="12.75">
      <c r="E108" s="1"/>
      <c r="F108" s="1"/>
    </row>
    <row r="109" spans="5:6" ht="12.75">
      <c r="E109" s="1"/>
      <c r="F109" s="1"/>
    </row>
    <row r="110" spans="5:6" ht="12.75">
      <c r="E110" s="1"/>
      <c r="F110" s="1"/>
    </row>
    <row r="111" spans="5:6" ht="12.75">
      <c r="E111" s="1"/>
      <c r="F111" s="1"/>
    </row>
    <row r="112" spans="5:6" ht="12.75">
      <c r="E112" s="1"/>
      <c r="F112" s="1"/>
    </row>
    <row r="113" spans="5:6" ht="12.75">
      <c r="E113" s="1"/>
      <c r="F113" s="1"/>
    </row>
    <row r="114" spans="5:6" ht="12.75">
      <c r="E114" s="1"/>
      <c r="F114" s="1"/>
    </row>
    <row r="115" spans="5:6" ht="12.75">
      <c r="E115" s="1"/>
      <c r="F115" s="1"/>
    </row>
    <row r="116" spans="5:6" ht="12.75">
      <c r="E116" s="1"/>
      <c r="F116" s="1"/>
    </row>
    <row r="117" spans="5:6" ht="12.75">
      <c r="E117" s="1"/>
      <c r="F117" s="1"/>
    </row>
    <row r="118" spans="5:6" ht="12.75">
      <c r="E118" s="1"/>
      <c r="F118" s="1"/>
    </row>
    <row r="119" spans="5:6" ht="12.75">
      <c r="E119" s="1"/>
      <c r="F119" s="1"/>
    </row>
    <row r="120" spans="5:6" ht="12.75">
      <c r="E120" s="1"/>
      <c r="F120" s="1"/>
    </row>
    <row r="121" spans="5:6" ht="12.75">
      <c r="E121" s="1"/>
      <c r="F121" s="1"/>
    </row>
    <row r="122" spans="5:6" ht="12.75">
      <c r="E122" s="1"/>
      <c r="F122" s="1"/>
    </row>
    <row r="123" spans="5:6" ht="12.75">
      <c r="E123" s="1"/>
      <c r="F123" s="1"/>
    </row>
    <row r="124" spans="5:6" ht="12.75">
      <c r="E124" s="1"/>
      <c r="F124" s="1"/>
    </row>
    <row r="125" spans="5:6" ht="12.75">
      <c r="E125" s="1"/>
      <c r="F125"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35" man="1"/>
  </colBreaks>
</worksheet>
</file>

<file path=xl/worksheets/sheet6.xml><?xml version="1.0" encoding="utf-8"?>
<worksheet xmlns="http://schemas.openxmlformats.org/spreadsheetml/2006/main" xmlns:r="http://schemas.openxmlformats.org/officeDocument/2006/relationships">
  <dimension ref="B1:AF106"/>
  <sheetViews>
    <sheetView showGridLines="0" zoomScale="90" zoomScaleNormal="90" zoomScaleSheetLayoutView="8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0" ht="15.75" customHeight="1">
      <c r="B2" s="77"/>
      <c r="C2" s="77"/>
      <c r="D2" s="77"/>
      <c r="E2" s="77"/>
      <c r="F2" s="77"/>
      <c r="G2" s="78"/>
      <c r="H2" s="78"/>
      <c r="I2" s="78"/>
      <c r="J2" s="78"/>
    </row>
    <row r="3" spans="2:10" ht="12.75">
      <c r="B3" s="2"/>
      <c r="C3" s="2"/>
      <c r="D3" s="86"/>
      <c r="F3" s="86"/>
      <c r="G3" s="2"/>
      <c r="H3" s="2"/>
      <c r="I3" s="2"/>
      <c r="J3" s="2"/>
    </row>
    <row r="4" spans="2:19" ht="75.75" customHeight="1">
      <c r="B4" s="117" t="s">
        <v>181</v>
      </c>
      <c r="C4" s="106">
        <v>2017</v>
      </c>
      <c r="D4" s="118" t="s">
        <v>291</v>
      </c>
      <c r="E4" s="106" t="s">
        <v>278</v>
      </c>
      <c r="F4" s="118" t="s">
        <v>279</v>
      </c>
      <c r="G4" s="107" t="s">
        <v>292</v>
      </c>
      <c r="H4" s="107" t="s">
        <v>293</v>
      </c>
      <c r="I4" s="107" t="s">
        <v>280</v>
      </c>
      <c r="J4" s="107" t="s">
        <v>281</v>
      </c>
      <c r="N4" s="3"/>
      <c r="O4" s="3"/>
      <c r="P4" s="3"/>
      <c r="Q4" s="3"/>
      <c r="R4" s="3"/>
      <c r="S4" s="3"/>
    </row>
    <row r="5" spans="2:19" ht="12" customHeight="1">
      <c r="B5" s="142"/>
      <c r="C5" s="143" t="s">
        <v>102</v>
      </c>
      <c r="D5" s="143" t="s">
        <v>102</v>
      </c>
      <c r="E5" s="143" t="s">
        <v>102</v>
      </c>
      <c r="F5" s="143" t="s">
        <v>102</v>
      </c>
      <c r="G5" s="144" t="s">
        <v>35</v>
      </c>
      <c r="H5" s="144" t="s">
        <v>102</v>
      </c>
      <c r="I5" s="144" t="s">
        <v>35</v>
      </c>
      <c r="J5" s="144" t="s">
        <v>102</v>
      </c>
      <c r="N5" s="3"/>
      <c r="O5" s="3"/>
      <c r="P5" s="3"/>
      <c r="Q5" s="3"/>
      <c r="R5" s="3"/>
      <c r="S5" s="3"/>
    </row>
    <row r="6" spans="2:19" ht="12" customHeight="1" thickBot="1">
      <c r="B6" s="145"/>
      <c r="C6" s="146"/>
      <c r="D6" s="147"/>
      <c r="E6" s="146"/>
      <c r="F6" s="147"/>
      <c r="G6" s="148"/>
      <c r="H6" s="148"/>
      <c r="I6" s="148"/>
      <c r="J6" s="148"/>
      <c r="N6" s="3"/>
      <c r="O6" s="3"/>
      <c r="P6" s="3"/>
      <c r="Q6" s="3"/>
      <c r="R6" s="3"/>
      <c r="S6" s="3"/>
    </row>
    <row r="7" spans="2:10" ht="13.5" customHeight="1">
      <c r="B7" s="113" t="s">
        <v>182</v>
      </c>
      <c r="C7" s="114">
        <v>28613</v>
      </c>
      <c r="D7" s="114">
        <v>26429</v>
      </c>
      <c r="E7" s="114">
        <v>8788</v>
      </c>
      <c r="F7" s="114">
        <v>7924</v>
      </c>
      <c r="G7" s="115">
        <f>_xlfn.IFERROR(C7/D7-1,"")</f>
        <v>0.08263649778652238</v>
      </c>
      <c r="H7" s="116">
        <f>C7-D7</f>
        <v>2184</v>
      </c>
      <c r="I7" s="115">
        <f>_xlfn.IFERROR(E7/F7-1,"")</f>
        <v>0.10903584048460369</v>
      </c>
      <c r="J7" s="116">
        <f>E7-F7</f>
        <v>864</v>
      </c>
    </row>
    <row r="8" spans="2:10" ht="12.75" customHeight="1">
      <c r="B8" s="80" t="s">
        <v>163</v>
      </c>
      <c r="C8" s="83">
        <v>26937</v>
      </c>
      <c r="D8" s="83">
        <v>24802</v>
      </c>
      <c r="E8" s="83">
        <v>8322</v>
      </c>
      <c r="F8" s="83">
        <v>7492</v>
      </c>
      <c r="G8" s="92">
        <f aca="true" t="shared" si="0" ref="G8:G26">_xlfn.IFERROR(C8/D8-1,"")</f>
        <v>0.08608176759938724</v>
      </c>
      <c r="H8" s="89">
        <f aca="true" t="shared" si="1" ref="H8:H26">C8-D8</f>
        <v>2135</v>
      </c>
      <c r="I8" s="92">
        <f aca="true" t="shared" si="2" ref="I8:I26">_xlfn.IFERROR(E8/F8-1,"")</f>
        <v>0.11078483715963694</v>
      </c>
      <c r="J8" s="89">
        <f aca="true" t="shared" si="3" ref="J8:J26">E8-F8</f>
        <v>830</v>
      </c>
    </row>
    <row r="9" spans="2:32" ht="12.75" customHeight="1">
      <c r="B9" s="80" t="s">
        <v>164</v>
      </c>
      <c r="C9" s="83">
        <v>1503</v>
      </c>
      <c r="D9" s="83">
        <v>1359</v>
      </c>
      <c r="E9" s="83">
        <v>416</v>
      </c>
      <c r="F9" s="83">
        <v>391</v>
      </c>
      <c r="G9" s="92">
        <f t="shared" si="0"/>
        <v>0.10596026490066235</v>
      </c>
      <c r="H9" s="89">
        <f t="shared" si="1"/>
        <v>144</v>
      </c>
      <c r="I9" s="92">
        <f t="shared" si="2"/>
        <v>0.0639386189258313</v>
      </c>
      <c r="J9" s="89">
        <f t="shared" si="3"/>
        <v>25</v>
      </c>
      <c r="N9" s="3"/>
      <c r="O9" s="3"/>
      <c r="P9" s="3"/>
      <c r="Q9" s="3"/>
      <c r="R9" s="3"/>
      <c r="S9" s="3"/>
      <c r="AF9" s="3"/>
    </row>
    <row r="10" spans="2:32" ht="12.75" customHeight="1">
      <c r="B10" s="80" t="s">
        <v>80</v>
      </c>
      <c r="C10" s="83">
        <v>74</v>
      </c>
      <c r="D10" s="83">
        <v>185</v>
      </c>
      <c r="E10" s="83">
        <v>22</v>
      </c>
      <c r="F10" s="83">
        <v>15</v>
      </c>
      <c r="G10" s="92">
        <f t="shared" si="0"/>
        <v>-0.6</v>
      </c>
      <c r="H10" s="89">
        <f t="shared" si="1"/>
        <v>-111</v>
      </c>
      <c r="I10" s="92">
        <f t="shared" si="2"/>
        <v>0.46666666666666656</v>
      </c>
      <c r="J10" s="89">
        <f t="shared" si="3"/>
        <v>7</v>
      </c>
      <c r="AF10" s="3"/>
    </row>
    <row r="11" spans="2:32" ht="12.75" customHeight="1">
      <c r="B11" s="80" t="s">
        <v>165</v>
      </c>
      <c r="C11" s="83">
        <v>33</v>
      </c>
      <c r="D11" s="83">
        <v>34</v>
      </c>
      <c r="E11" s="83">
        <v>8</v>
      </c>
      <c r="F11" s="83">
        <v>9</v>
      </c>
      <c r="G11" s="92">
        <f t="shared" si="0"/>
        <v>-0.02941176470588236</v>
      </c>
      <c r="H11" s="89">
        <f t="shared" si="1"/>
        <v>-1</v>
      </c>
      <c r="I11" s="92">
        <f t="shared" si="2"/>
        <v>-0.11111111111111116</v>
      </c>
      <c r="J11" s="89">
        <f t="shared" si="3"/>
        <v>-1</v>
      </c>
      <c r="AF11" s="3"/>
    </row>
    <row r="12" spans="2:32" ht="12.75" customHeight="1" thickBot="1">
      <c r="B12" s="80" t="s">
        <v>166</v>
      </c>
      <c r="C12" s="83">
        <v>66</v>
      </c>
      <c r="D12" s="83">
        <v>49</v>
      </c>
      <c r="E12" s="83">
        <v>20</v>
      </c>
      <c r="F12" s="83">
        <v>17</v>
      </c>
      <c r="G12" s="92">
        <f t="shared" si="0"/>
        <v>0.346938775510204</v>
      </c>
      <c r="H12" s="89">
        <f t="shared" si="1"/>
        <v>17</v>
      </c>
      <c r="I12" s="92">
        <f t="shared" si="2"/>
        <v>0.17647058823529416</v>
      </c>
      <c r="J12" s="89">
        <f t="shared" si="3"/>
        <v>3</v>
      </c>
      <c r="N12" s="3"/>
      <c r="O12" s="3"/>
      <c r="P12" s="3"/>
      <c r="Q12" s="3"/>
      <c r="R12" s="3"/>
      <c r="S12" s="3"/>
      <c r="AE12" s="3"/>
      <c r="AF12" s="3"/>
    </row>
    <row r="13" spans="2:32" ht="13.5" customHeight="1">
      <c r="B13" s="121" t="s">
        <v>167</v>
      </c>
      <c r="C13" s="122">
        <v>7244</v>
      </c>
      <c r="D13" s="122">
        <v>6767</v>
      </c>
      <c r="E13" s="122">
        <v>2177</v>
      </c>
      <c r="F13" s="122">
        <v>2222</v>
      </c>
      <c r="G13" s="123">
        <f t="shared" si="0"/>
        <v>0.07048913846608551</v>
      </c>
      <c r="H13" s="124">
        <f t="shared" si="1"/>
        <v>477</v>
      </c>
      <c r="I13" s="123">
        <f t="shared" si="2"/>
        <v>-0.02025202520252023</v>
      </c>
      <c r="J13" s="124">
        <f t="shared" si="3"/>
        <v>-45</v>
      </c>
      <c r="AE13" s="3"/>
      <c r="AF13" s="3"/>
    </row>
    <row r="14" spans="2:32" ht="12.75" customHeight="1">
      <c r="B14" s="80" t="s">
        <v>168</v>
      </c>
      <c r="C14" s="83">
        <v>1773</v>
      </c>
      <c r="D14" s="83">
        <v>1521</v>
      </c>
      <c r="E14" s="83">
        <v>470</v>
      </c>
      <c r="F14" s="83">
        <v>430</v>
      </c>
      <c r="G14" s="92">
        <f t="shared" si="0"/>
        <v>0.16568047337278102</v>
      </c>
      <c r="H14" s="89">
        <f t="shared" si="1"/>
        <v>252</v>
      </c>
      <c r="I14" s="92">
        <f t="shared" si="2"/>
        <v>0.09302325581395343</v>
      </c>
      <c r="J14" s="89">
        <f t="shared" si="3"/>
        <v>40</v>
      </c>
      <c r="AE14" s="3"/>
      <c r="AF14" s="3"/>
    </row>
    <row r="15" spans="2:32" ht="12.75" customHeight="1">
      <c r="B15" s="80" t="s">
        <v>169</v>
      </c>
      <c r="C15" s="83">
        <v>90</v>
      </c>
      <c r="D15" s="83">
        <v>86</v>
      </c>
      <c r="E15" s="83">
        <v>26</v>
      </c>
      <c r="F15" s="83">
        <v>25</v>
      </c>
      <c r="G15" s="92">
        <f t="shared" si="0"/>
        <v>0.04651162790697683</v>
      </c>
      <c r="H15" s="89">
        <f t="shared" si="1"/>
        <v>4</v>
      </c>
      <c r="I15" s="92">
        <f t="shared" si="2"/>
        <v>0.040000000000000036</v>
      </c>
      <c r="J15" s="89">
        <f t="shared" si="3"/>
        <v>1</v>
      </c>
      <c r="N15" s="3"/>
      <c r="O15" s="3"/>
      <c r="P15" s="3"/>
      <c r="Q15" s="3"/>
      <c r="R15" s="3"/>
      <c r="S15" s="3"/>
      <c r="AE15" s="3"/>
      <c r="AF15" s="3"/>
    </row>
    <row r="16" spans="2:32" ht="12.75" customHeight="1">
      <c r="B16" s="80" t="s">
        <v>170</v>
      </c>
      <c r="C16" s="83">
        <v>1348</v>
      </c>
      <c r="D16" s="83">
        <v>1264</v>
      </c>
      <c r="E16" s="83">
        <v>438</v>
      </c>
      <c r="F16" s="83">
        <v>460</v>
      </c>
      <c r="G16" s="92">
        <f t="shared" si="0"/>
        <v>0.06645569620253156</v>
      </c>
      <c r="H16" s="89">
        <f t="shared" si="1"/>
        <v>84</v>
      </c>
      <c r="I16" s="92">
        <f t="shared" si="2"/>
        <v>-0.047826086956521685</v>
      </c>
      <c r="J16" s="89">
        <f t="shared" si="3"/>
        <v>-22</v>
      </c>
      <c r="AE16" s="3"/>
      <c r="AF16" s="3"/>
    </row>
    <row r="17" spans="2:32" ht="12.75" customHeight="1">
      <c r="B17" s="80" t="s">
        <v>171</v>
      </c>
      <c r="C17" s="83">
        <v>2024</v>
      </c>
      <c r="D17" s="83">
        <v>1852</v>
      </c>
      <c r="E17" s="83">
        <v>712</v>
      </c>
      <c r="F17" s="83">
        <v>576</v>
      </c>
      <c r="G17" s="92">
        <f t="shared" si="0"/>
        <v>0.09287257019438444</v>
      </c>
      <c r="H17" s="89">
        <f t="shared" si="1"/>
        <v>172</v>
      </c>
      <c r="I17" s="92">
        <f t="shared" si="2"/>
        <v>0.23611111111111116</v>
      </c>
      <c r="J17" s="89">
        <f t="shared" si="3"/>
        <v>136</v>
      </c>
      <c r="N17" s="3"/>
      <c r="O17" s="3"/>
      <c r="P17" s="3"/>
      <c r="Q17" s="3"/>
      <c r="R17" s="3"/>
      <c r="S17" s="3"/>
      <c r="AE17" s="3"/>
      <c r="AF17" s="3"/>
    </row>
    <row r="18" spans="2:32" ht="12.75" customHeight="1">
      <c r="B18" s="80" t="s">
        <v>172</v>
      </c>
      <c r="C18" s="83"/>
      <c r="D18" s="83"/>
      <c r="E18" s="83"/>
      <c r="F18" s="83"/>
      <c r="G18" s="92"/>
      <c r="H18" s="89"/>
      <c r="I18" s="92"/>
      <c r="J18" s="89"/>
      <c r="AE18" s="3"/>
      <c r="AF18" s="3"/>
    </row>
    <row r="19" spans="2:32" ht="12.75" customHeight="1">
      <c r="B19" s="80" t="s">
        <v>173</v>
      </c>
      <c r="C19" s="83">
        <v>159</v>
      </c>
      <c r="D19" s="83">
        <v>212</v>
      </c>
      <c r="E19" s="83">
        <v>37</v>
      </c>
      <c r="F19" s="83">
        <v>63</v>
      </c>
      <c r="G19" s="92">
        <f t="shared" si="0"/>
        <v>-0.25</v>
      </c>
      <c r="H19" s="89">
        <f t="shared" si="1"/>
        <v>-53</v>
      </c>
      <c r="I19" s="92">
        <f t="shared" si="2"/>
        <v>-0.4126984126984127</v>
      </c>
      <c r="J19" s="89">
        <f t="shared" si="3"/>
        <v>-26</v>
      </c>
      <c r="N19" s="3"/>
      <c r="O19" s="3"/>
      <c r="P19" s="3"/>
      <c r="Q19" s="3"/>
      <c r="R19" s="3"/>
      <c r="S19" s="3"/>
      <c r="AE19" s="3"/>
      <c r="AF19" s="3"/>
    </row>
    <row r="20" spans="2:32" ht="12.75" customHeight="1">
      <c r="B20" s="80" t="s">
        <v>174</v>
      </c>
      <c r="C20" s="83">
        <v>199</v>
      </c>
      <c r="D20" s="83">
        <v>217</v>
      </c>
      <c r="E20" s="83">
        <v>43</v>
      </c>
      <c r="F20" s="83">
        <v>88</v>
      </c>
      <c r="G20" s="92">
        <f t="shared" si="0"/>
        <v>-0.08294930875576034</v>
      </c>
      <c r="H20" s="89">
        <f t="shared" si="1"/>
        <v>-18</v>
      </c>
      <c r="I20" s="92">
        <f t="shared" si="2"/>
        <v>-0.5113636363636364</v>
      </c>
      <c r="J20" s="89">
        <f t="shared" si="3"/>
        <v>-45</v>
      </c>
      <c r="AE20" s="3"/>
      <c r="AF20" s="3"/>
    </row>
    <row r="21" spans="2:32" ht="12.75" customHeight="1">
      <c r="B21" s="80" t="s">
        <v>175</v>
      </c>
      <c r="C21" s="83">
        <v>99</v>
      </c>
      <c r="D21" s="83">
        <v>90</v>
      </c>
      <c r="E21" s="83">
        <v>38</v>
      </c>
      <c r="F21" s="83">
        <v>24</v>
      </c>
      <c r="G21" s="92">
        <f t="shared" si="0"/>
        <v>0.10000000000000009</v>
      </c>
      <c r="H21" s="89">
        <f t="shared" si="1"/>
        <v>9</v>
      </c>
      <c r="I21" s="92">
        <f t="shared" si="2"/>
        <v>0.5833333333333333</v>
      </c>
      <c r="J21" s="89">
        <f t="shared" si="3"/>
        <v>14</v>
      </c>
      <c r="N21" s="3"/>
      <c r="O21" s="3"/>
      <c r="P21" s="3"/>
      <c r="Q21" s="3"/>
      <c r="R21" s="3"/>
      <c r="S21" s="3"/>
      <c r="AE21" s="3"/>
      <c r="AF21" s="3"/>
    </row>
    <row r="22" spans="2:32" ht="12.75" customHeight="1">
      <c r="B22" s="80" t="s">
        <v>176</v>
      </c>
      <c r="C22" s="83">
        <v>852</v>
      </c>
      <c r="D22" s="83">
        <v>762</v>
      </c>
      <c r="E22" s="83">
        <v>246</v>
      </c>
      <c r="F22" s="83">
        <v>234</v>
      </c>
      <c r="G22" s="92">
        <f t="shared" si="0"/>
        <v>0.11811023622047245</v>
      </c>
      <c r="H22" s="89">
        <f t="shared" si="1"/>
        <v>90</v>
      </c>
      <c r="I22" s="92">
        <f t="shared" si="2"/>
        <v>0.05128205128205132</v>
      </c>
      <c r="J22" s="89">
        <f t="shared" si="3"/>
        <v>12</v>
      </c>
      <c r="N22" s="3"/>
      <c r="O22" s="3"/>
      <c r="P22" s="3"/>
      <c r="Q22" s="3"/>
      <c r="R22" s="3"/>
      <c r="S22" s="3"/>
      <c r="AE22" s="3"/>
      <c r="AF22" s="3"/>
    </row>
    <row r="23" spans="2:32" ht="12.75" customHeight="1">
      <c r="B23" s="80" t="s">
        <v>177</v>
      </c>
      <c r="C23" s="83">
        <v>147</v>
      </c>
      <c r="D23" s="83">
        <v>130</v>
      </c>
      <c r="E23" s="83">
        <v>51</v>
      </c>
      <c r="F23" s="83">
        <v>49</v>
      </c>
      <c r="G23" s="92">
        <f t="shared" si="0"/>
        <v>0.13076923076923075</v>
      </c>
      <c r="H23" s="89">
        <f t="shared" si="1"/>
        <v>17</v>
      </c>
      <c r="I23" s="92">
        <f t="shared" si="2"/>
        <v>0.04081632653061229</v>
      </c>
      <c r="J23" s="89">
        <f t="shared" si="3"/>
        <v>2</v>
      </c>
      <c r="AE23" s="3"/>
      <c r="AF23" s="3"/>
    </row>
    <row r="24" spans="2:32" ht="12.75" customHeight="1">
      <c r="B24" s="80" t="s">
        <v>178</v>
      </c>
      <c r="C24" s="83">
        <v>269</v>
      </c>
      <c r="D24" s="83">
        <v>219</v>
      </c>
      <c r="E24" s="83">
        <v>99</v>
      </c>
      <c r="F24" s="83">
        <v>53</v>
      </c>
      <c r="G24" s="92">
        <f t="shared" si="0"/>
        <v>0.22831050228310512</v>
      </c>
      <c r="H24" s="89">
        <f t="shared" si="1"/>
        <v>50</v>
      </c>
      <c r="I24" s="92">
        <f t="shared" si="2"/>
        <v>0.8679245283018868</v>
      </c>
      <c r="J24" s="89">
        <f t="shared" si="3"/>
        <v>46</v>
      </c>
      <c r="T24" s="3"/>
      <c r="U24" s="3"/>
      <c r="V24" s="3"/>
      <c r="W24" s="3"/>
      <c r="X24" s="3"/>
      <c r="Y24" s="3"/>
      <c r="Z24" s="3"/>
      <c r="AA24" s="3"/>
      <c r="AB24" s="3"/>
      <c r="AD24" s="3"/>
      <c r="AE24" s="3"/>
      <c r="AF24" s="3"/>
    </row>
    <row r="25" spans="2:10" ht="12.75" customHeight="1" thickBot="1">
      <c r="B25" s="80" t="s">
        <v>179</v>
      </c>
      <c r="C25" s="83">
        <v>284</v>
      </c>
      <c r="D25" s="83">
        <v>414</v>
      </c>
      <c r="E25" s="83">
        <v>17</v>
      </c>
      <c r="F25" s="83">
        <v>220</v>
      </c>
      <c r="G25" s="92">
        <f t="shared" si="0"/>
        <v>-0.31400966183574874</v>
      </c>
      <c r="H25" s="89">
        <f t="shared" si="1"/>
        <v>-130</v>
      </c>
      <c r="I25" s="92">
        <f t="shared" si="2"/>
        <v>-0.9227272727272727</v>
      </c>
      <c r="J25" s="89">
        <f t="shared" si="3"/>
        <v>-203</v>
      </c>
    </row>
    <row r="26" spans="2:10" ht="13.5" customHeight="1">
      <c r="B26" s="121" t="s">
        <v>180</v>
      </c>
      <c r="C26" s="122">
        <v>35857</v>
      </c>
      <c r="D26" s="122">
        <v>33196</v>
      </c>
      <c r="E26" s="122">
        <v>10965</v>
      </c>
      <c r="F26" s="122">
        <v>10146</v>
      </c>
      <c r="G26" s="99">
        <f t="shared" si="0"/>
        <v>0.08016026027232193</v>
      </c>
      <c r="H26" s="100">
        <f t="shared" si="1"/>
        <v>2661</v>
      </c>
      <c r="I26" s="99">
        <f t="shared" si="2"/>
        <v>0.08072146658781776</v>
      </c>
      <c r="J26" s="100">
        <f t="shared" si="3"/>
        <v>819</v>
      </c>
    </row>
    <row r="27" spans="5:6" ht="15.75" customHeight="1">
      <c r="E27" s="1"/>
      <c r="F27" s="1"/>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5.75" customHeight="1">
      <c r="E45" s="1"/>
      <c r="F45" s="1"/>
    </row>
    <row r="46" spans="5:6" ht="15.75" customHeight="1">
      <c r="E46" s="1"/>
      <c r="F46" s="1"/>
    </row>
    <row r="47" spans="5:6" ht="15.75" customHeight="1">
      <c r="E47" s="1"/>
      <c r="F47" s="1"/>
    </row>
    <row r="48" spans="5:6" ht="12.75" customHeight="1">
      <c r="E48" s="1"/>
      <c r="F48" s="1"/>
    </row>
    <row r="49" spans="5:6" ht="12.75" customHeight="1">
      <c r="E49" s="1"/>
      <c r="F49" s="1"/>
    </row>
    <row r="50" spans="5:6" ht="12.75" customHeight="1">
      <c r="E50" s="1"/>
      <c r="F50" s="1"/>
    </row>
    <row r="51" spans="5:6" ht="12.75" customHeight="1">
      <c r="E51" s="1"/>
      <c r="F51" s="1"/>
    </row>
    <row r="52" spans="5:6" ht="12.75" customHeight="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5" man="1"/>
  </colBreaks>
  <ignoredErrors>
    <ignoredError sqref="H7:H17 H19:H26" formula="1"/>
  </ignoredErrors>
</worksheet>
</file>

<file path=xl/worksheets/sheet7.xml><?xml version="1.0" encoding="utf-8"?>
<worksheet xmlns="http://schemas.openxmlformats.org/spreadsheetml/2006/main" xmlns:r="http://schemas.openxmlformats.org/officeDocument/2006/relationships">
  <dimension ref="B1:AF104"/>
  <sheetViews>
    <sheetView showGridLines="0" zoomScale="90" zoomScaleNormal="90" zoomScaleSheetLayoutView="8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4.5742187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0" ht="15.75" customHeight="1">
      <c r="B2" s="77"/>
      <c r="C2" s="77"/>
      <c r="D2" s="77"/>
      <c r="E2" s="77"/>
      <c r="F2" s="77"/>
      <c r="G2" s="78"/>
      <c r="H2" s="78"/>
      <c r="I2" s="78"/>
      <c r="J2" s="78"/>
    </row>
    <row r="3" spans="2:10" ht="12.75">
      <c r="B3" s="2"/>
      <c r="C3" s="2"/>
      <c r="D3" s="86"/>
      <c r="F3" s="86"/>
      <c r="G3" s="2"/>
      <c r="H3" s="2"/>
      <c r="I3" s="2"/>
      <c r="J3" s="2"/>
    </row>
    <row r="4" spans="2:19" ht="75.75" customHeight="1">
      <c r="B4" s="117" t="s">
        <v>183</v>
      </c>
      <c r="C4" s="106">
        <v>2017</v>
      </c>
      <c r="D4" s="118" t="s">
        <v>291</v>
      </c>
      <c r="E4" s="106" t="s">
        <v>278</v>
      </c>
      <c r="F4" s="118" t="s">
        <v>279</v>
      </c>
      <c r="G4" s="107" t="s">
        <v>292</v>
      </c>
      <c r="H4" s="107" t="s">
        <v>293</v>
      </c>
      <c r="I4" s="107" t="s">
        <v>280</v>
      </c>
      <c r="J4" s="107" t="s">
        <v>281</v>
      </c>
      <c r="N4" s="3"/>
      <c r="O4" s="3"/>
      <c r="P4" s="3"/>
      <c r="Q4" s="3"/>
      <c r="R4" s="3"/>
      <c r="S4" s="3"/>
    </row>
    <row r="5" spans="2:19" ht="12" customHeight="1">
      <c r="B5" s="142"/>
      <c r="C5" s="143" t="s">
        <v>102</v>
      </c>
      <c r="D5" s="143" t="s">
        <v>102</v>
      </c>
      <c r="E5" s="143" t="s">
        <v>102</v>
      </c>
      <c r="F5" s="143" t="s">
        <v>102</v>
      </c>
      <c r="G5" s="144" t="s">
        <v>35</v>
      </c>
      <c r="H5" s="144" t="s">
        <v>102</v>
      </c>
      <c r="I5" s="144" t="s">
        <v>35</v>
      </c>
      <c r="J5" s="144" t="s">
        <v>102</v>
      </c>
      <c r="N5" s="3"/>
      <c r="O5" s="3"/>
      <c r="P5" s="3"/>
      <c r="Q5" s="3"/>
      <c r="R5" s="3"/>
      <c r="S5" s="3"/>
    </row>
    <row r="6" spans="2:19" ht="12" customHeight="1" thickBot="1">
      <c r="B6" s="145"/>
      <c r="C6" s="146"/>
      <c r="D6" s="147"/>
      <c r="E6" s="146"/>
      <c r="F6" s="147"/>
      <c r="G6" s="148"/>
      <c r="H6" s="148"/>
      <c r="I6" s="148"/>
      <c r="J6" s="148"/>
      <c r="N6" s="3"/>
      <c r="O6" s="3"/>
      <c r="P6" s="3"/>
      <c r="Q6" s="3"/>
      <c r="R6" s="3"/>
      <c r="S6" s="3"/>
    </row>
    <row r="7" spans="2:10" ht="13.5" customHeight="1">
      <c r="B7" s="113" t="s">
        <v>85</v>
      </c>
      <c r="C7" s="114">
        <v>-20127</v>
      </c>
      <c r="D7" s="114">
        <v>-18320</v>
      </c>
      <c r="E7" s="114">
        <v>-6512</v>
      </c>
      <c r="F7" s="114">
        <v>-5447</v>
      </c>
      <c r="G7" s="115">
        <f>_xlfn.IFERROR(C7/D7-1,"")</f>
        <v>0.09863537117903931</v>
      </c>
      <c r="H7" s="116">
        <f aca="true" t="shared" si="0" ref="H7:H23">C7-D7</f>
        <v>-1807</v>
      </c>
      <c r="I7" s="115">
        <f>_xlfn.IFERROR(E7/F7-1,"")</f>
        <v>0.19552046998347716</v>
      </c>
      <c r="J7" s="116">
        <f aca="true" t="shared" si="1" ref="J7:J23">E7-F7</f>
        <v>-1065</v>
      </c>
    </row>
    <row r="8" spans="2:10" ht="12.75" customHeight="1">
      <c r="B8" s="80" t="s">
        <v>184</v>
      </c>
      <c r="C8" s="83">
        <v>-20115</v>
      </c>
      <c r="D8" s="83">
        <v>-17624</v>
      </c>
      <c r="E8" s="83">
        <v>-6499</v>
      </c>
      <c r="F8" s="83">
        <v>-5335</v>
      </c>
      <c r="G8" s="92">
        <f aca="true" t="shared" si="2" ref="G8:G23">_xlfn.IFERROR(C8/D8-1,"")</f>
        <v>0.14134135270086245</v>
      </c>
      <c r="H8" s="89">
        <f t="shared" si="0"/>
        <v>-2491</v>
      </c>
      <c r="I8" s="92">
        <f aca="true" t="shared" si="3" ref="I8:I23">_xlfn.IFERROR(E8/F8-1,"")</f>
        <v>0.21818181818181825</v>
      </c>
      <c r="J8" s="89">
        <f t="shared" si="1"/>
        <v>-1164</v>
      </c>
    </row>
    <row r="9" spans="2:32" ht="12.75" customHeight="1" thickBot="1">
      <c r="B9" s="80" t="s">
        <v>185</v>
      </c>
      <c r="C9" s="83">
        <v>-12</v>
      </c>
      <c r="D9" s="83">
        <v>-696</v>
      </c>
      <c r="E9" s="83">
        <v>-13</v>
      </c>
      <c r="F9" s="83">
        <v>-112</v>
      </c>
      <c r="G9" s="92">
        <f t="shared" si="2"/>
        <v>-0.9827586206896551</v>
      </c>
      <c r="H9" s="89">
        <f t="shared" si="0"/>
        <v>684</v>
      </c>
      <c r="I9" s="92">
        <f t="shared" si="3"/>
        <v>-0.8839285714285714</v>
      </c>
      <c r="J9" s="89">
        <f t="shared" si="1"/>
        <v>99</v>
      </c>
      <c r="N9" s="3"/>
      <c r="O9" s="3"/>
      <c r="P9" s="3"/>
      <c r="Q9" s="3"/>
      <c r="R9" s="3"/>
      <c r="S9" s="3"/>
      <c r="AF9" s="3"/>
    </row>
    <row r="10" spans="2:32" ht="13.5" customHeight="1">
      <c r="B10" s="121" t="s">
        <v>86</v>
      </c>
      <c r="C10" s="122">
        <v>-2586</v>
      </c>
      <c r="D10" s="122">
        <v>-2427</v>
      </c>
      <c r="E10" s="122">
        <v>-882</v>
      </c>
      <c r="F10" s="122">
        <v>-763</v>
      </c>
      <c r="G10" s="123">
        <f t="shared" si="2"/>
        <v>0.06551297898640307</v>
      </c>
      <c r="H10" s="124">
        <f t="shared" si="0"/>
        <v>-159</v>
      </c>
      <c r="I10" s="123">
        <f t="shared" si="3"/>
        <v>0.15596330275229353</v>
      </c>
      <c r="J10" s="124">
        <f t="shared" si="1"/>
        <v>-119</v>
      </c>
      <c r="AF10" s="3"/>
    </row>
    <row r="11" spans="2:32" ht="12.75" customHeight="1">
      <c r="B11" s="80" t="s">
        <v>186</v>
      </c>
      <c r="C11" s="83">
        <v>-741</v>
      </c>
      <c r="D11" s="83">
        <v>-715</v>
      </c>
      <c r="E11" s="83">
        <v>-252</v>
      </c>
      <c r="F11" s="83">
        <v>-259</v>
      </c>
      <c r="G11" s="92">
        <f t="shared" si="2"/>
        <v>0.036363636363636376</v>
      </c>
      <c r="H11" s="89">
        <f t="shared" si="0"/>
        <v>-26</v>
      </c>
      <c r="I11" s="92">
        <f t="shared" si="3"/>
        <v>-0.027027027027026973</v>
      </c>
      <c r="J11" s="89">
        <f>E11-F11</f>
        <v>7</v>
      </c>
      <c r="AF11" s="3"/>
    </row>
    <row r="12" spans="2:32" ht="12.75" customHeight="1">
      <c r="B12" s="80" t="s">
        <v>187</v>
      </c>
      <c r="C12" s="83">
        <v>-1328</v>
      </c>
      <c r="D12" s="83">
        <v>-1190</v>
      </c>
      <c r="E12" s="83">
        <v>-488</v>
      </c>
      <c r="F12" s="83">
        <v>-347</v>
      </c>
      <c r="G12" s="92">
        <f t="shared" si="2"/>
        <v>0.11596638655462188</v>
      </c>
      <c r="H12" s="89">
        <f t="shared" si="0"/>
        <v>-138</v>
      </c>
      <c r="I12" s="92">
        <f t="shared" si="3"/>
        <v>0.40634005763688763</v>
      </c>
      <c r="J12" s="89">
        <f t="shared" si="1"/>
        <v>-141</v>
      </c>
      <c r="N12" s="3"/>
      <c r="O12" s="3"/>
      <c r="P12" s="3"/>
      <c r="Q12" s="3"/>
      <c r="R12" s="3"/>
      <c r="S12" s="3"/>
      <c r="AE12" s="3"/>
      <c r="AF12" s="3"/>
    </row>
    <row r="13" spans="2:32" ht="12.75" customHeight="1" thickBot="1">
      <c r="B13" s="80" t="s">
        <v>188</v>
      </c>
      <c r="C13" s="83">
        <v>-517</v>
      </c>
      <c r="D13" s="83">
        <v>-522</v>
      </c>
      <c r="E13" s="83">
        <v>-142</v>
      </c>
      <c r="F13" s="83">
        <v>-157</v>
      </c>
      <c r="G13" s="92">
        <f t="shared" si="2"/>
        <v>-0.009578544061302652</v>
      </c>
      <c r="H13" s="89">
        <f t="shared" si="0"/>
        <v>5</v>
      </c>
      <c r="I13" s="92">
        <f t="shared" si="3"/>
        <v>-0.09554140127388533</v>
      </c>
      <c r="J13" s="89">
        <f t="shared" si="1"/>
        <v>15</v>
      </c>
      <c r="AE13" s="3"/>
      <c r="AF13" s="3"/>
    </row>
    <row r="14" spans="2:32" ht="13.5" customHeight="1">
      <c r="B14" s="121" t="s">
        <v>87</v>
      </c>
      <c r="C14" s="122">
        <v>-2696</v>
      </c>
      <c r="D14" s="122">
        <v>-2573</v>
      </c>
      <c r="E14" s="122">
        <v>-794</v>
      </c>
      <c r="F14" s="122">
        <v>-778</v>
      </c>
      <c r="G14" s="123">
        <f t="shared" si="2"/>
        <v>0.04780411970462506</v>
      </c>
      <c r="H14" s="124">
        <f t="shared" si="0"/>
        <v>-123</v>
      </c>
      <c r="I14" s="123">
        <f t="shared" si="3"/>
        <v>0.020565552699228773</v>
      </c>
      <c r="J14" s="124">
        <f t="shared" si="1"/>
        <v>-16</v>
      </c>
      <c r="AE14" s="3"/>
      <c r="AF14" s="3"/>
    </row>
    <row r="15" spans="2:32" ht="12.75" customHeight="1">
      <c r="B15" s="80" t="s">
        <v>189</v>
      </c>
      <c r="C15" s="83">
        <v>-2018</v>
      </c>
      <c r="D15" s="83">
        <v>-1910</v>
      </c>
      <c r="E15" s="83">
        <v>-568</v>
      </c>
      <c r="F15" s="83">
        <v>-547</v>
      </c>
      <c r="G15" s="92">
        <f t="shared" si="2"/>
        <v>0.056544502617801085</v>
      </c>
      <c r="H15" s="89">
        <f t="shared" si="0"/>
        <v>-108</v>
      </c>
      <c r="I15" s="92">
        <f t="shared" si="3"/>
        <v>0.03839122486288837</v>
      </c>
      <c r="J15" s="89">
        <f t="shared" si="1"/>
        <v>-21</v>
      </c>
      <c r="N15" s="3"/>
      <c r="O15" s="3"/>
      <c r="P15" s="3"/>
      <c r="Q15" s="3"/>
      <c r="R15" s="3"/>
      <c r="S15" s="3"/>
      <c r="AE15" s="3"/>
      <c r="AF15" s="3"/>
    </row>
    <row r="16" spans="2:32" ht="12.75" customHeight="1">
      <c r="B16" s="80" t="s">
        <v>190</v>
      </c>
      <c r="C16" s="83">
        <v>-436</v>
      </c>
      <c r="D16" s="83">
        <v>-403</v>
      </c>
      <c r="E16" s="83">
        <v>-119</v>
      </c>
      <c r="F16" s="83">
        <v>-111</v>
      </c>
      <c r="G16" s="92">
        <f t="shared" si="2"/>
        <v>0.08188585607940446</v>
      </c>
      <c r="H16" s="89">
        <f t="shared" si="0"/>
        <v>-33</v>
      </c>
      <c r="I16" s="92">
        <f t="shared" si="3"/>
        <v>0.072072072072072</v>
      </c>
      <c r="J16" s="89">
        <f t="shared" si="1"/>
        <v>-8</v>
      </c>
      <c r="AE16" s="3"/>
      <c r="AF16" s="3"/>
    </row>
    <row r="17" spans="2:32" ht="12.75" customHeight="1">
      <c r="B17" s="80" t="s">
        <v>191</v>
      </c>
      <c r="C17" s="83">
        <v>-46</v>
      </c>
      <c r="D17" s="83">
        <v>-40</v>
      </c>
      <c r="E17" s="83">
        <v>-52</v>
      </c>
      <c r="F17" s="83">
        <v>-54</v>
      </c>
      <c r="G17" s="92">
        <f t="shared" si="2"/>
        <v>0.1499999999999999</v>
      </c>
      <c r="H17" s="89">
        <f t="shared" si="0"/>
        <v>-6</v>
      </c>
      <c r="I17" s="92">
        <f t="shared" si="3"/>
        <v>-0.03703703703703709</v>
      </c>
      <c r="J17" s="89">
        <f t="shared" si="1"/>
        <v>2</v>
      </c>
      <c r="N17" s="3"/>
      <c r="O17" s="3"/>
      <c r="P17" s="3"/>
      <c r="Q17" s="3"/>
      <c r="R17" s="3"/>
      <c r="S17" s="3"/>
      <c r="AE17" s="3"/>
      <c r="AF17" s="3"/>
    </row>
    <row r="18" spans="2:32" ht="12.75" customHeight="1" thickBot="1">
      <c r="B18" s="80" t="s">
        <v>192</v>
      </c>
      <c r="C18" s="83">
        <v>-196</v>
      </c>
      <c r="D18" s="83">
        <v>-220</v>
      </c>
      <c r="E18" s="83">
        <v>-55</v>
      </c>
      <c r="F18" s="83">
        <v>-66</v>
      </c>
      <c r="G18" s="92">
        <f t="shared" si="2"/>
        <v>-0.10909090909090913</v>
      </c>
      <c r="H18" s="89">
        <f t="shared" si="0"/>
        <v>24</v>
      </c>
      <c r="I18" s="92">
        <f t="shared" si="3"/>
        <v>-0.16666666666666663</v>
      </c>
      <c r="J18" s="89">
        <f t="shared" si="1"/>
        <v>11</v>
      </c>
      <c r="N18" s="3"/>
      <c r="O18" s="3"/>
      <c r="P18" s="3"/>
      <c r="Q18" s="3"/>
      <c r="R18" s="3"/>
      <c r="S18" s="3"/>
      <c r="AE18" s="3"/>
      <c r="AF18" s="3"/>
    </row>
    <row r="19" spans="2:32" ht="12.75" customHeight="1" thickBot="1">
      <c r="B19" s="121" t="s">
        <v>88</v>
      </c>
      <c r="C19" s="122">
        <v>-1144</v>
      </c>
      <c r="D19" s="122">
        <v>-1106</v>
      </c>
      <c r="E19" s="122">
        <v>-304</v>
      </c>
      <c r="F19" s="122">
        <v>-332</v>
      </c>
      <c r="G19" s="123">
        <f t="shared" si="2"/>
        <v>0.03435804701627476</v>
      </c>
      <c r="H19" s="124">
        <f t="shared" si="0"/>
        <v>-38</v>
      </c>
      <c r="I19" s="123">
        <f t="shared" si="3"/>
        <v>-0.08433734939759041</v>
      </c>
      <c r="J19" s="124">
        <f>E19-F19</f>
        <v>28</v>
      </c>
      <c r="N19" s="3"/>
      <c r="O19" s="3"/>
      <c r="P19" s="3"/>
      <c r="Q19" s="3"/>
      <c r="R19" s="3"/>
      <c r="S19" s="3"/>
      <c r="AE19" s="3"/>
      <c r="AF19" s="3"/>
    </row>
    <row r="20" spans="2:32" ht="13.5" customHeight="1">
      <c r="B20" s="121" t="s">
        <v>89</v>
      </c>
      <c r="C20" s="122">
        <v>-1749</v>
      </c>
      <c r="D20" s="122">
        <v>-1412</v>
      </c>
      <c r="E20" s="122">
        <v>-551</v>
      </c>
      <c r="F20" s="122">
        <v>-488</v>
      </c>
      <c r="G20" s="123">
        <f t="shared" si="2"/>
        <v>0.23866855524079322</v>
      </c>
      <c r="H20" s="124">
        <f t="shared" si="0"/>
        <v>-337</v>
      </c>
      <c r="I20" s="123">
        <f t="shared" si="3"/>
        <v>0.12909836065573765</v>
      </c>
      <c r="J20" s="124">
        <f t="shared" si="1"/>
        <v>-63</v>
      </c>
      <c r="AE20" s="3"/>
      <c r="AF20" s="3"/>
    </row>
    <row r="21" spans="2:32" ht="12.75" customHeight="1">
      <c r="B21" s="80" t="s">
        <v>193</v>
      </c>
      <c r="C21" s="83">
        <v>-217</v>
      </c>
      <c r="D21" s="83">
        <v>-203</v>
      </c>
      <c r="E21" s="83">
        <v>-87</v>
      </c>
      <c r="F21" s="83">
        <v>-67</v>
      </c>
      <c r="G21" s="92">
        <f t="shared" si="2"/>
        <v>0.06896551724137923</v>
      </c>
      <c r="H21" s="89">
        <f t="shared" si="0"/>
        <v>-14</v>
      </c>
      <c r="I21" s="92">
        <f t="shared" si="3"/>
        <v>0.29850746268656714</v>
      </c>
      <c r="J21" s="89">
        <f t="shared" si="1"/>
        <v>-20</v>
      </c>
      <c r="N21" s="3"/>
      <c r="O21" s="3"/>
      <c r="P21" s="3"/>
      <c r="Q21" s="3"/>
      <c r="R21" s="3"/>
      <c r="S21" s="3"/>
      <c r="AE21" s="3"/>
      <c r="AF21" s="3"/>
    </row>
    <row r="22" spans="2:32" ht="12.75" customHeight="1">
      <c r="B22" s="80" t="s">
        <v>194</v>
      </c>
      <c r="C22" s="83">
        <v>-191</v>
      </c>
      <c r="D22" s="83">
        <v>-165</v>
      </c>
      <c r="E22" s="83">
        <v>-76</v>
      </c>
      <c r="F22" s="83">
        <v>-36</v>
      </c>
      <c r="G22" s="92">
        <f t="shared" si="2"/>
        <v>0.15757575757575748</v>
      </c>
      <c r="H22" s="89">
        <f t="shared" si="0"/>
        <v>-26</v>
      </c>
      <c r="I22" s="92">
        <f t="shared" si="3"/>
        <v>1.1111111111111112</v>
      </c>
      <c r="J22" s="89">
        <f t="shared" si="1"/>
        <v>-40</v>
      </c>
      <c r="N22" s="3"/>
      <c r="O22" s="3"/>
      <c r="P22" s="3"/>
      <c r="Q22" s="3"/>
      <c r="R22" s="3"/>
      <c r="S22" s="3"/>
      <c r="AE22" s="3"/>
      <c r="AF22" s="3"/>
    </row>
    <row r="23" spans="2:32" ht="12.75" customHeight="1">
      <c r="B23" s="80" t="s">
        <v>195</v>
      </c>
      <c r="C23" s="83">
        <v>-102</v>
      </c>
      <c r="D23" s="83">
        <v>-98</v>
      </c>
      <c r="E23" s="83">
        <v>-4</v>
      </c>
      <c r="F23" s="83">
        <v>-33</v>
      </c>
      <c r="G23" s="92">
        <f t="shared" si="2"/>
        <v>0.04081632653061229</v>
      </c>
      <c r="H23" s="89">
        <f t="shared" si="0"/>
        <v>-4</v>
      </c>
      <c r="I23" s="92">
        <f t="shared" si="3"/>
        <v>-0.8787878787878788</v>
      </c>
      <c r="J23" s="89">
        <f t="shared" si="1"/>
        <v>29</v>
      </c>
      <c r="AE23" s="3"/>
      <c r="AF23" s="3"/>
    </row>
    <row r="24" spans="2:32" ht="12.75" customHeight="1" thickBot="1">
      <c r="B24" s="80" t="s">
        <v>196</v>
      </c>
      <c r="C24" s="83">
        <v>-1239</v>
      </c>
      <c r="D24" s="83">
        <v>-946</v>
      </c>
      <c r="E24" s="83">
        <v>-384</v>
      </c>
      <c r="F24" s="83">
        <v>-352</v>
      </c>
      <c r="G24" s="92">
        <f aca="true" t="shared" si="4" ref="G24:G29">_xlfn.IFERROR(C24/D24-1,"")</f>
        <v>0.30972515856236793</v>
      </c>
      <c r="H24" s="89">
        <f aca="true" t="shared" si="5" ref="H24:H29">C24-D24</f>
        <v>-293</v>
      </c>
      <c r="I24" s="92">
        <f aca="true" t="shared" si="6" ref="I24:I29">_xlfn.IFERROR(E24/F24-1,"")</f>
        <v>0.09090909090909083</v>
      </c>
      <c r="J24" s="89">
        <f aca="true" t="shared" si="7" ref="J24:J29">E24-F24</f>
        <v>-32</v>
      </c>
      <c r="T24" s="3"/>
      <c r="U24" s="3"/>
      <c r="V24" s="3"/>
      <c r="W24" s="3"/>
      <c r="X24" s="3"/>
      <c r="Y24" s="3"/>
      <c r="Z24" s="3"/>
      <c r="AA24" s="3"/>
      <c r="AB24" s="3"/>
      <c r="AD24" s="3"/>
      <c r="AE24" s="3"/>
      <c r="AF24" s="3"/>
    </row>
    <row r="25" spans="2:10" ht="13.5" customHeight="1">
      <c r="B25" s="170" t="s">
        <v>93</v>
      </c>
      <c r="C25" s="171">
        <v>-833</v>
      </c>
      <c r="D25" s="171">
        <v>-1155</v>
      </c>
      <c r="E25" s="171">
        <v>-797</v>
      </c>
      <c r="F25" s="171">
        <v>-359</v>
      </c>
      <c r="G25" s="123">
        <f t="shared" si="4"/>
        <v>-0.2787878787878788</v>
      </c>
      <c r="H25" s="124">
        <f t="shared" si="5"/>
        <v>322</v>
      </c>
      <c r="I25" s="123">
        <f t="shared" si="6"/>
        <v>1.2200557103064065</v>
      </c>
      <c r="J25" s="124">
        <f t="shared" si="7"/>
        <v>-438</v>
      </c>
    </row>
    <row r="26" spans="2:10" ht="12.75" customHeight="1">
      <c r="B26" s="172" t="s">
        <v>197</v>
      </c>
      <c r="C26" s="173">
        <v>-400</v>
      </c>
      <c r="D26" s="173">
        <v>-319</v>
      </c>
      <c r="E26" s="173">
        <v>-249</v>
      </c>
      <c r="F26" s="173">
        <v>-237</v>
      </c>
      <c r="G26" s="92">
        <f t="shared" si="4"/>
        <v>0.25391849529780575</v>
      </c>
      <c r="H26" s="89">
        <f t="shared" si="5"/>
        <v>-81</v>
      </c>
      <c r="I26" s="92">
        <f t="shared" si="6"/>
        <v>0.05063291139240511</v>
      </c>
      <c r="J26" s="89">
        <f t="shared" si="7"/>
        <v>-12</v>
      </c>
    </row>
    <row r="27" spans="2:10" ht="12.75" customHeight="1">
      <c r="B27" s="172" t="s">
        <v>268</v>
      </c>
      <c r="C27" s="173">
        <v>-430</v>
      </c>
      <c r="D27" s="173">
        <v>-825</v>
      </c>
      <c r="E27" s="173">
        <v>-546</v>
      </c>
      <c r="F27" s="173">
        <v>-116</v>
      </c>
      <c r="G27" s="92">
        <f t="shared" si="4"/>
        <v>-0.47878787878787876</v>
      </c>
      <c r="H27" s="89">
        <f t="shared" si="5"/>
        <v>395</v>
      </c>
      <c r="I27" s="92">
        <f t="shared" si="6"/>
        <v>3.706896551724138</v>
      </c>
      <c r="J27" s="89">
        <f t="shared" si="7"/>
        <v>-430</v>
      </c>
    </row>
    <row r="28" spans="2:10" ht="13.5" customHeight="1" thickBot="1">
      <c r="B28" s="172" t="s">
        <v>198</v>
      </c>
      <c r="C28" s="173">
        <v>-3</v>
      </c>
      <c r="D28" s="173">
        <v>-11</v>
      </c>
      <c r="E28" s="173">
        <v>-2</v>
      </c>
      <c r="F28" s="173">
        <v>-6</v>
      </c>
      <c r="G28" s="92">
        <f t="shared" si="4"/>
        <v>-0.7272727272727273</v>
      </c>
      <c r="H28" s="89">
        <f t="shared" si="5"/>
        <v>8</v>
      </c>
      <c r="I28" s="92">
        <f t="shared" si="6"/>
        <v>-0.6666666666666667</v>
      </c>
      <c r="J28" s="89">
        <f t="shared" si="7"/>
        <v>4</v>
      </c>
    </row>
    <row r="29" spans="2:10" ht="15.75" customHeight="1">
      <c r="B29" s="174" t="s">
        <v>199</v>
      </c>
      <c r="C29" s="171">
        <v>-27991</v>
      </c>
      <c r="D29" s="171">
        <v>-25887</v>
      </c>
      <c r="E29" s="171">
        <v>-9536</v>
      </c>
      <c r="F29" s="171">
        <v>-7835</v>
      </c>
      <c r="G29" s="123">
        <f t="shared" si="4"/>
        <v>0.08127631629775567</v>
      </c>
      <c r="H29" s="124">
        <f t="shared" si="5"/>
        <v>-2104</v>
      </c>
      <c r="I29" s="123">
        <f t="shared" si="6"/>
        <v>0.2171027440970006</v>
      </c>
      <c r="J29" s="124">
        <f t="shared" si="7"/>
        <v>-1701</v>
      </c>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5.75" customHeight="1">
      <c r="E45" s="1"/>
      <c r="F45" s="1"/>
    </row>
    <row r="46" spans="5:6" ht="12.75" customHeight="1">
      <c r="E46" s="1"/>
      <c r="F46" s="1"/>
    </row>
    <row r="47" spans="5:6" ht="12.75" customHeight="1">
      <c r="E47" s="1"/>
      <c r="F47" s="1"/>
    </row>
    <row r="48" spans="5:6" ht="12.75" customHeight="1">
      <c r="E48" s="1"/>
      <c r="F48" s="1"/>
    </row>
    <row r="49" spans="5:6" ht="12.75" customHeight="1">
      <c r="E49" s="1"/>
      <c r="F49" s="1"/>
    </row>
    <row r="50" spans="5:6" ht="12.75" customHeight="1">
      <c r="E50" s="1"/>
      <c r="F50" s="1"/>
    </row>
    <row r="51" spans="5:6" ht="12.75" customHeight="1">
      <c r="E51" s="1"/>
      <c r="F51" s="1"/>
    </row>
    <row r="52" spans="2:32" s="2" customFormat="1"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ustomHeight="1">
      <c r="E77" s="1"/>
      <c r="F77" s="1"/>
    </row>
    <row r="78" spans="5:6" ht="12.75" customHeight="1">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ignoredErrors>
    <ignoredError sqref="H20:H23 H7:H18" formula="1"/>
  </ignoredErrors>
</worksheet>
</file>

<file path=xl/worksheets/sheet8.xml><?xml version="1.0" encoding="utf-8"?>
<worksheet xmlns="http://schemas.openxmlformats.org/spreadsheetml/2006/main" xmlns:r="http://schemas.openxmlformats.org/officeDocument/2006/relationships">
  <dimension ref="B2:AL55"/>
  <sheetViews>
    <sheetView showGridLines="0" zoomScale="90" zoomScaleNormal="90"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72" customWidth="1"/>
    <col min="2" max="2" width="89.00390625" style="72" customWidth="1"/>
    <col min="3" max="37" width="17.7109375" style="72" customWidth="1"/>
    <col min="38" max="16384" width="9.140625" style="72" customWidth="1"/>
  </cols>
  <sheetData>
    <row r="2" spans="2:37" ht="15.75" customHeight="1">
      <c r="B2" s="77"/>
      <c r="C2" s="77"/>
      <c r="D2" s="77"/>
      <c r="E2" s="160"/>
      <c r="F2" s="160"/>
      <c r="G2" s="160"/>
      <c r="H2" s="160"/>
      <c r="I2" s="160"/>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row>
    <row r="3" ht="12.75">
      <c r="B3" s="71"/>
    </row>
    <row r="4" spans="2:37" ht="75.75" customHeight="1">
      <c r="B4" s="178" t="s">
        <v>244</v>
      </c>
      <c r="C4" s="133" t="s">
        <v>284</v>
      </c>
      <c r="D4" s="133" t="s">
        <v>278</v>
      </c>
      <c r="E4" s="132" t="s">
        <v>273</v>
      </c>
      <c r="F4" s="132" t="s">
        <v>263</v>
      </c>
      <c r="G4" s="132" t="s">
        <v>261</v>
      </c>
      <c r="H4" s="133" t="s">
        <v>78</v>
      </c>
      <c r="I4" s="133" t="s">
        <v>77</v>
      </c>
      <c r="J4" s="132" t="s">
        <v>76</v>
      </c>
      <c r="K4" s="132" t="s">
        <v>74</v>
      </c>
      <c r="L4" s="132" t="s">
        <v>73</v>
      </c>
      <c r="M4" s="132" t="s">
        <v>72</v>
      </c>
      <c r="N4" s="132" t="s">
        <v>71</v>
      </c>
      <c r="O4" s="132" t="s">
        <v>70</v>
      </c>
      <c r="P4" s="132" t="s">
        <v>68</v>
      </c>
      <c r="Q4" s="132" t="s">
        <v>69</v>
      </c>
      <c r="R4" s="132" t="s">
        <v>61</v>
      </c>
      <c r="S4" s="132" t="s">
        <v>62</v>
      </c>
      <c r="T4" s="132" t="s">
        <v>63</v>
      </c>
      <c r="U4" s="132" t="s">
        <v>60</v>
      </c>
      <c r="V4" s="132" t="s">
        <v>58</v>
      </c>
      <c r="W4" s="132" t="s">
        <v>57</v>
      </c>
      <c r="X4" s="132" t="s">
        <v>56</v>
      </c>
      <c r="Y4" s="132" t="s">
        <v>55</v>
      </c>
      <c r="Z4" s="132" t="s">
        <v>53</v>
      </c>
      <c r="AA4" s="132" t="s">
        <v>54</v>
      </c>
      <c r="AB4" s="132" t="s">
        <v>47</v>
      </c>
      <c r="AC4" s="132" t="s">
        <v>44</v>
      </c>
      <c r="AD4" s="132" t="s">
        <v>48</v>
      </c>
      <c r="AE4" s="132" t="s">
        <v>49</v>
      </c>
      <c r="AF4" s="132" t="s">
        <v>43</v>
      </c>
      <c r="AG4" s="132" t="s">
        <v>50</v>
      </c>
      <c r="AH4" s="132" t="s">
        <v>45</v>
      </c>
      <c r="AI4" s="132" t="s">
        <v>51</v>
      </c>
      <c r="AJ4" s="132" t="s">
        <v>52</v>
      </c>
      <c r="AK4" s="132" t="s">
        <v>42</v>
      </c>
    </row>
    <row r="5" spans="2:37" ht="12" customHeight="1">
      <c r="B5" s="149"/>
      <c r="C5" s="151" t="s">
        <v>266</v>
      </c>
      <c r="D5" s="151" t="s">
        <v>266</v>
      </c>
      <c r="E5" s="179" t="s">
        <v>266</v>
      </c>
      <c r="F5" s="179" t="s">
        <v>266</v>
      </c>
      <c r="G5" s="179" t="s">
        <v>266</v>
      </c>
      <c r="H5" s="151" t="s">
        <v>266</v>
      </c>
      <c r="I5" s="151" t="s">
        <v>266</v>
      </c>
      <c r="J5" s="179" t="s">
        <v>266</v>
      </c>
      <c r="K5" s="179" t="s">
        <v>266</v>
      </c>
      <c r="L5" s="179" t="s">
        <v>266</v>
      </c>
      <c r="M5" s="179" t="s">
        <v>266</v>
      </c>
      <c r="N5" s="179" t="s">
        <v>266</v>
      </c>
      <c r="O5" s="179" t="s">
        <v>266</v>
      </c>
      <c r="P5" s="179" t="s">
        <v>266</v>
      </c>
      <c r="Q5" s="179" t="s">
        <v>266</v>
      </c>
      <c r="R5" s="179" t="s">
        <v>266</v>
      </c>
      <c r="S5" s="179" t="s">
        <v>266</v>
      </c>
      <c r="T5" s="179" t="s">
        <v>266</v>
      </c>
      <c r="U5" s="179" t="s">
        <v>266</v>
      </c>
      <c r="V5" s="179" t="s">
        <v>266</v>
      </c>
      <c r="W5" s="179" t="s">
        <v>266</v>
      </c>
      <c r="X5" s="179" t="s">
        <v>266</v>
      </c>
      <c r="Y5" s="179" t="s">
        <v>266</v>
      </c>
      <c r="Z5" s="179" t="s">
        <v>266</v>
      </c>
      <c r="AA5" s="179" t="s">
        <v>266</v>
      </c>
      <c r="AB5" s="179" t="s">
        <v>266</v>
      </c>
      <c r="AC5" s="179" t="s">
        <v>266</v>
      </c>
      <c r="AD5" s="179" t="s">
        <v>266</v>
      </c>
      <c r="AE5" s="179" t="s">
        <v>266</v>
      </c>
      <c r="AF5" s="179" t="s">
        <v>266</v>
      </c>
      <c r="AG5" s="179" t="s">
        <v>266</v>
      </c>
      <c r="AH5" s="179" t="s">
        <v>266</v>
      </c>
      <c r="AI5" s="179" t="s">
        <v>266</v>
      </c>
      <c r="AJ5" s="179" t="s">
        <v>266</v>
      </c>
      <c r="AK5" s="179" t="s">
        <v>266</v>
      </c>
    </row>
    <row r="6" spans="2:37" ht="12" customHeight="1" thickBot="1">
      <c r="B6" s="152"/>
      <c r="C6" s="154"/>
      <c r="D6" s="154"/>
      <c r="E6" s="155"/>
      <c r="F6" s="155"/>
      <c r="G6" s="155"/>
      <c r="H6" s="156"/>
      <c r="I6" s="156"/>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row>
    <row r="7" spans="2:31" ht="13.5" customHeight="1">
      <c r="B7" s="134" t="s">
        <v>212</v>
      </c>
      <c r="C7" s="180"/>
      <c r="D7" s="180"/>
      <c r="E7" s="181"/>
      <c r="F7" s="181"/>
      <c r="G7" s="181"/>
      <c r="H7" s="180"/>
      <c r="I7" s="180"/>
      <c r="J7" s="74"/>
      <c r="K7" s="74"/>
      <c r="L7" s="74"/>
      <c r="M7" s="74"/>
      <c r="N7" s="74"/>
      <c r="O7" s="74"/>
      <c r="P7" s="74"/>
      <c r="Q7" s="74"/>
      <c r="R7" s="74"/>
      <c r="AE7" s="74"/>
    </row>
    <row r="8" spans="2:37" ht="12.75" customHeight="1">
      <c r="B8" s="137" t="s">
        <v>213</v>
      </c>
      <c r="C8" s="190">
        <v>1862.75</v>
      </c>
      <c r="D8" s="190">
        <v>461.1</v>
      </c>
      <c r="E8" s="191">
        <v>458.93</v>
      </c>
      <c r="F8" s="191">
        <v>469.3</v>
      </c>
      <c r="G8" s="191">
        <v>474.3</v>
      </c>
      <c r="H8" s="190">
        <v>1918.8000000000002</v>
      </c>
      <c r="I8" s="190">
        <v>472.9</v>
      </c>
      <c r="J8" s="191">
        <v>449.4</v>
      </c>
      <c r="K8" s="191">
        <v>487.1</v>
      </c>
      <c r="L8" s="191">
        <v>509.4</v>
      </c>
      <c r="M8" s="191">
        <v>2026.8999999999999</v>
      </c>
      <c r="N8" s="191">
        <v>503.76</v>
      </c>
      <c r="O8" s="191">
        <v>515.2</v>
      </c>
      <c r="P8" s="191">
        <v>506.79999999999995</v>
      </c>
      <c r="Q8" s="191">
        <v>501</v>
      </c>
      <c r="R8" s="191">
        <v>1876</v>
      </c>
      <c r="S8" s="191">
        <v>440.4</v>
      </c>
      <c r="T8" s="191">
        <v>475.2</v>
      </c>
      <c r="U8" s="191">
        <v>481.9</v>
      </c>
      <c r="V8" s="191">
        <v>478.5</v>
      </c>
      <c r="W8" s="191">
        <v>1890.49</v>
      </c>
      <c r="X8" s="191">
        <v>483.1</v>
      </c>
      <c r="Y8" s="191">
        <v>481.19</v>
      </c>
      <c r="Z8" s="191">
        <v>483.5</v>
      </c>
      <c r="AA8" s="191">
        <v>442.7</v>
      </c>
      <c r="AB8" s="191">
        <v>1607.5</v>
      </c>
      <c r="AC8" s="191">
        <v>403.2</v>
      </c>
      <c r="AD8" s="191">
        <v>396.5</v>
      </c>
      <c r="AE8" s="191">
        <v>400.6</v>
      </c>
      <c r="AF8" s="191">
        <v>407.2</v>
      </c>
      <c r="AG8" s="191">
        <v>1616.4</v>
      </c>
      <c r="AH8" s="191">
        <v>409.1</v>
      </c>
      <c r="AI8" s="191">
        <v>400.3</v>
      </c>
      <c r="AJ8" s="191">
        <v>400.9</v>
      </c>
      <c r="AK8" s="191">
        <v>406.1</v>
      </c>
    </row>
    <row r="9" spans="2:37" ht="12.75" customHeight="1">
      <c r="B9" s="137" t="s">
        <v>214</v>
      </c>
      <c r="C9" s="190">
        <v>1315.19</v>
      </c>
      <c r="D9" s="190">
        <v>334.6</v>
      </c>
      <c r="E9" s="191">
        <v>324.99</v>
      </c>
      <c r="F9" s="191">
        <v>327.3</v>
      </c>
      <c r="G9" s="191">
        <v>328.3</v>
      </c>
      <c r="H9" s="190">
        <v>1400.6</v>
      </c>
      <c r="I9" s="190">
        <v>346.6</v>
      </c>
      <c r="J9" s="191">
        <v>346</v>
      </c>
      <c r="K9" s="191">
        <v>348.7</v>
      </c>
      <c r="L9" s="191">
        <v>359.3</v>
      </c>
      <c r="M9" s="191">
        <v>1454</v>
      </c>
      <c r="N9" s="191">
        <v>365.66</v>
      </c>
      <c r="O9" s="191">
        <v>358.9</v>
      </c>
      <c r="P9" s="191">
        <v>362.2</v>
      </c>
      <c r="Q9" s="191">
        <v>367.2</v>
      </c>
      <c r="R9" s="191">
        <v>1457.4</v>
      </c>
      <c r="S9" s="191">
        <v>367.6</v>
      </c>
      <c r="T9" s="191">
        <v>361.4</v>
      </c>
      <c r="U9" s="191">
        <v>361.6</v>
      </c>
      <c r="V9" s="191">
        <v>366.8</v>
      </c>
      <c r="W9" s="191">
        <v>1550.49</v>
      </c>
      <c r="X9" s="191">
        <v>383.8</v>
      </c>
      <c r="Y9" s="191">
        <v>386.8</v>
      </c>
      <c r="Z9" s="191">
        <v>387.21</v>
      </c>
      <c r="AA9" s="191">
        <v>392.69</v>
      </c>
      <c r="AB9" s="191">
        <v>1607.5</v>
      </c>
      <c r="AC9" s="191">
        <v>403.2</v>
      </c>
      <c r="AD9" s="191">
        <v>396.5</v>
      </c>
      <c r="AE9" s="191">
        <v>400.6</v>
      </c>
      <c r="AF9" s="191">
        <v>407.2</v>
      </c>
      <c r="AG9" s="191">
        <v>1616.4</v>
      </c>
      <c r="AH9" s="191">
        <v>409.1</v>
      </c>
      <c r="AI9" s="191">
        <v>400.3</v>
      </c>
      <c r="AJ9" s="191">
        <v>400.9</v>
      </c>
      <c r="AK9" s="191">
        <v>406.1</v>
      </c>
    </row>
    <row r="10" spans="2:37" ht="12.75" customHeight="1">
      <c r="B10" s="137" t="s">
        <v>215</v>
      </c>
      <c r="C10" s="190">
        <v>548.44</v>
      </c>
      <c r="D10" s="190">
        <v>126.42</v>
      </c>
      <c r="E10" s="191">
        <v>133.94</v>
      </c>
      <c r="F10" s="191">
        <v>142</v>
      </c>
      <c r="G10" s="191">
        <v>146</v>
      </c>
      <c r="H10" s="190">
        <v>518.5</v>
      </c>
      <c r="I10" s="190">
        <v>126.3</v>
      </c>
      <c r="J10" s="191">
        <v>103.5</v>
      </c>
      <c r="K10" s="191">
        <v>138.4</v>
      </c>
      <c r="L10" s="191">
        <v>150.3</v>
      </c>
      <c r="M10" s="191">
        <v>572.8</v>
      </c>
      <c r="N10" s="191">
        <v>138.1</v>
      </c>
      <c r="O10" s="191">
        <v>156.3</v>
      </c>
      <c r="P10" s="191">
        <v>144.6</v>
      </c>
      <c r="Q10" s="191">
        <v>133.8</v>
      </c>
      <c r="R10" s="191">
        <v>418.6</v>
      </c>
      <c r="S10" s="191">
        <v>72.8</v>
      </c>
      <c r="T10" s="191">
        <v>113.8</v>
      </c>
      <c r="U10" s="191">
        <v>120.3</v>
      </c>
      <c r="V10" s="191">
        <v>111.7</v>
      </c>
      <c r="W10" s="191">
        <v>340</v>
      </c>
      <c r="X10" s="191">
        <v>99.3</v>
      </c>
      <c r="Y10" s="191">
        <v>94.39</v>
      </c>
      <c r="Z10" s="191">
        <v>96.29</v>
      </c>
      <c r="AA10" s="191">
        <v>50.01</v>
      </c>
      <c r="AB10" s="191">
        <v>0</v>
      </c>
      <c r="AC10" s="191">
        <v>0</v>
      </c>
      <c r="AD10" s="191">
        <v>0</v>
      </c>
      <c r="AE10" s="191">
        <v>0</v>
      </c>
      <c r="AF10" s="191">
        <v>0</v>
      </c>
      <c r="AG10" s="191">
        <v>0</v>
      </c>
      <c r="AH10" s="191">
        <v>0</v>
      </c>
      <c r="AI10" s="191">
        <v>0</v>
      </c>
      <c r="AJ10" s="191">
        <v>0</v>
      </c>
      <c r="AK10" s="191">
        <v>0</v>
      </c>
    </row>
    <row r="11" spans="2:37" ht="12.75" customHeight="1">
      <c r="B11" s="137" t="s">
        <v>216</v>
      </c>
      <c r="C11" s="190">
        <v>2673.92</v>
      </c>
      <c r="D11" s="190">
        <v>730.64</v>
      </c>
      <c r="E11" s="191">
        <v>664.38</v>
      </c>
      <c r="F11" s="191">
        <v>567</v>
      </c>
      <c r="G11" s="191">
        <v>711.9</v>
      </c>
      <c r="H11" s="190">
        <v>2540.4</v>
      </c>
      <c r="I11" s="190">
        <v>692</v>
      </c>
      <c r="J11" s="191">
        <v>581.9</v>
      </c>
      <c r="K11" s="191">
        <v>596.4</v>
      </c>
      <c r="L11" s="191">
        <v>670</v>
      </c>
      <c r="M11" s="191">
        <v>2564.4</v>
      </c>
      <c r="N11" s="191">
        <v>664.48</v>
      </c>
      <c r="O11" s="191">
        <v>612.49</v>
      </c>
      <c r="P11" s="191">
        <v>602.14</v>
      </c>
      <c r="Q11" s="191">
        <v>685.24</v>
      </c>
      <c r="R11" s="191">
        <v>2627.2</v>
      </c>
      <c r="S11" s="191">
        <v>691.5</v>
      </c>
      <c r="T11" s="191">
        <v>581.6</v>
      </c>
      <c r="U11" s="191">
        <v>650.4</v>
      </c>
      <c r="V11" s="191">
        <v>703.7</v>
      </c>
      <c r="W11" s="191">
        <v>2691.8</v>
      </c>
      <c r="X11" s="191">
        <v>736.8</v>
      </c>
      <c r="Y11" s="191">
        <v>618.6</v>
      </c>
      <c r="Z11" s="191">
        <v>603.9</v>
      </c>
      <c r="AA11" s="191">
        <v>732.5</v>
      </c>
      <c r="AB11" s="191">
        <v>2709.7</v>
      </c>
      <c r="AC11" s="191">
        <v>706.2</v>
      </c>
      <c r="AD11" s="191">
        <v>647.9</v>
      </c>
      <c r="AE11" s="191">
        <v>625.1</v>
      </c>
      <c r="AF11" s="191">
        <v>730.5</v>
      </c>
      <c r="AG11" s="191">
        <v>2713.1</v>
      </c>
      <c r="AH11" s="191">
        <v>725.4</v>
      </c>
      <c r="AI11" s="191">
        <v>668.7</v>
      </c>
      <c r="AJ11" s="191">
        <v>594.6</v>
      </c>
      <c r="AK11" s="191">
        <v>724.4</v>
      </c>
    </row>
    <row r="12" spans="2:37" ht="12.75" customHeight="1">
      <c r="B12" s="137" t="s">
        <v>214</v>
      </c>
      <c r="C12" s="190">
        <v>2523.78</v>
      </c>
      <c r="D12" s="190">
        <v>684.04</v>
      </c>
      <c r="E12" s="191">
        <v>626.64</v>
      </c>
      <c r="F12" s="191">
        <v>532.8</v>
      </c>
      <c r="G12" s="191">
        <v>680.3</v>
      </c>
      <c r="H12" s="190">
        <v>2481.5</v>
      </c>
      <c r="I12" s="190">
        <v>670.1</v>
      </c>
      <c r="J12" s="191">
        <v>569.6</v>
      </c>
      <c r="K12" s="191">
        <v>584.5</v>
      </c>
      <c r="L12" s="191">
        <v>657.3</v>
      </c>
      <c r="M12" s="191">
        <v>2512.7999999999997</v>
      </c>
      <c r="N12" s="191">
        <v>651.48</v>
      </c>
      <c r="O12" s="191">
        <v>600.79</v>
      </c>
      <c r="P12" s="191">
        <v>588.74</v>
      </c>
      <c r="Q12" s="191">
        <v>671.84</v>
      </c>
      <c r="R12" s="191">
        <v>2569.2</v>
      </c>
      <c r="S12" s="191">
        <v>677.2</v>
      </c>
      <c r="T12" s="191">
        <v>566.9</v>
      </c>
      <c r="U12" s="191">
        <v>635.9</v>
      </c>
      <c r="V12" s="191">
        <v>689.5</v>
      </c>
      <c r="W12" s="191">
        <v>2666.9</v>
      </c>
      <c r="X12" s="191">
        <v>721.8</v>
      </c>
      <c r="Y12" s="191">
        <v>608.7</v>
      </c>
      <c r="Z12" s="191">
        <v>603.9</v>
      </c>
      <c r="AA12" s="191">
        <v>732.5</v>
      </c>
      <c r="AB12" s="191">
        <v>2709.7</v>
      </c>
      <c r="AC12" s="191">
        <v>706.2</v>
      </c>
      <c r="AD12" s="191">
        <v>647.9</v>
      </c>
      <c r="AE12" s="191">
        <v>625.1</v>
      </c>
      <c r="AF12" s="191">
        <v>730.5</v>
      </c>
      <c r="AG12" s="191">
        <v>2713.1</v>
      </c>
      <c r="AH12" s="191">
        <v>725.4</v>
      </c>
      <c r="AI12" s="191">
        <v>668.7</v>
      </c>
      <c r="AJ12" s="191">
        <v>594.6</v>
      </c>
      <c r="AK12" s="191">
        <v>724.4</v>
      </c>
    </row>
    <row r="13" spans="2:37" ht="12.75" customHeight="1">
      <c r="B13" s="137" t="s">
        <v>79</v>
      </c>
      <c r="C13" s="190">
        <v>150.13</v>
      </c>
      <c r="D13" s="190">
        <v>46.6</v>
      </c>
      <c r="E13" s="191">
        <v>37.73</v>
      </c>
      <c r="F13" s="191">
        <v>34.2</v>
      </c>
      <c r="G13" s="191">
        <v>31.6</v>
      </c>
      <c r="H13" s="190">
        <v>58.800000000000004</v>
      </c>
      <c r="I13" s="190">
        <v>21.9</v>
      </c>
      <c r="J13" s="191">
        <v>12.3</v>
      </c>
      <c r="K13" s="191">
        <v>12</v>
      </c>
      <c r="L13" s="191">
        <v>12.6</v>
      </c>
      <c r="M13" s="191">
        <v>51.5</v>
      </c>
      <c r="N13" s="191">
        <v>13</v>
      </c>
      <c r="O13" s="191">
        <v>11.7</v>
      </c>
      <c r="P13" s="191">
        <v>13.4</v>
      </c>
      <c r="Q13" s="191">
        <v>13.4</v>
      </c>
      <c r="R13" s="191">
        <v>58</v>
      </c>
      <c r="S13" s="191">
        <v>14.3</v>
      </c>
      <c r="T13" s="191">
        <v>14.7</v>
      </c>
      <c r="U13" s="191">
        <v>14.5</v>
      </c>
      <c r="V13" s="191">
        <v>14.2</v>
      </c>
      <c r="W13" s="191">
        <v>24.9</v>
      </c>
      <c r="X13" s="191">
        <v>15</v>
      </c>
      <c r="Y13" s="191">
        <v>9.9</v>
      </c>
      <c r="Z13" s="191">
        <v>0</v>
      </c>
      <c r="AA13" s="191">
        <v>0</v>
      </c>
      <c r="AB13" s="191">
        <v>0</v>
      </c>
      <c r="AC13" s="191">
        <v>0</v>
      </c>
      <c r="AD13" s="191">
        <v>0</v>
      </c>
      <c r="AE13" s="191">
        <v>0</v>
      </c>
      <c r="AF13" s="191">
        <v>0</v>
      </c>
      <c r="AG13" s="191">
        <v>0</v>
      </c>
      <c r="AH13" s="191">
        <v>0</v>
      </c>
      <c r="AI13" s="191">
        <v>0</v>
      </c>
      <c r="AJ13" s="191">
        <v>0</v>
      </c>
      <c r="AK13" s="191">
        <v>0</v>
      </c>
    </row>
    <row r="14" spans="2:37" ht="13.5" customHeight="1" thickBot="1">
      <c r="B14" s="138" t="s">
        <v>219</v>
      </c>
      <c r="C14" s="192">
        <v>4536.7</v>
      </c>
      <c r="D14" s="192">
        <v>1191.7</v>
      </c>
      <c r="E14" s="193">
        <v>1123.21</v>
      </c>
      <c r="F14" s="193">
        <v>1036.3</v>
      </c>
      <c r="G14" s="193">
        <v>1186.3</v>
      </c>
      <c r="H14" s="192">
        <v>4458.5</v>
      </c>
      <c r="I14" s="192">
        <v>1164.9</v>
      </c>
      <c r="J14" s="193">
        <v>1031.3</v>
      </c>
      <c r="K14" s="193">
        <v>1083.5</v>
      </c>
      <c r="L14" s="193">
        <v>1178.9</v>
      </c>
      <c r="M14" s="193">
        <v>4591.3</v>
      </c>
      <c r="N14" s="193">
        <v>1168.24</v>
      </c>
      <c r="O14" s="193">
        <v>1127.7</v>
      </c>
      <c r="P14" s="193">
        <v>1108.94</v>
      </c>
      <c r="Q14" s="193">
        <v>1186.24</v>
      </c>
      <c r="R14" s="193">
        <v>4503.1</v>
      </c>
      <c r="S14" s="193">
        <v>1131.8</v>
      </c>
      <c r="T14" s="193">
        <v>1056.8</v>
      </c>
      <c r="U14" s="193">
        <v>1132.3</v>
      </c>
      <c r="V14" s="193">
        <v>1182.2</v>
      </c>
      <c r="W14" s="193">
        <v>4582.29</v>
      </c>
      <c r="X14" s="193">
        <v>1219.9</v>
      </c>
      <c r="Y14" s="193">
        <v>1099.79</v>
      </c>
      <c r="Z14" s="193">
        <v>1087.4</v>
      </c>
      <c r="AA14" s="193">
        <v>1175.2</v>
      </c>
      <c r="AB14" s="193">
        <v>4317.2</v>
      </c>
      <c r="AC14" s="193">
        <v>1109.4</v>
      </c>
      <c r="AD14" s="193">
        <v>1044.4</v>
      </c>
      <c r="AE14" s="193">
        <v>1025.7</v>
      </c>
      <c r="AF14" s="193">
        <v>1137.7</v>
      </c>
      <c r="AG14" s="193">
        <v>4329.5</v>
      </c>
      <c r="AH14" s="193">
        <v>1134.5</v>
      </c>
      <c r="AI14" s="193">
        <v>1069</v>
      </c>
      <c r="AJ14" s="193">
        <v>995.5</v>
      </c>
      <c r="AK14" s="193">
        <v>1130.5</v>
      </c>
    </row>
    <row r="15" spans="2:37" ht="12.75" customHeight="1">
      <c r="B15" s="137"/>
      <c r="C15" s="194"/>
      <c r="D15" s="194"/>
      <c r="E15" s="195"/>
      <c r="F15" s="195"/>
      <c r="G15" s="195"/>
      <c r="H15" s="194"/>
      <c r="I15" s="194"/>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row>
    <row r="16" spans="2:37" ht="13.5" customHeight="1" thickBot="1">
      <c r="B16" s="138" t="s">
        <v>217</v>
      </c>
      <c r="C16" s="192"/>
      <c r="D16" s="192"/>
      <c r="E16" s="193"/>
      <c r="F16" s="193"/>
      <c r="G16" s="193"/>
      <c r="H16" s="192"/>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row>
    <row r="17" spans="2:37" ht="12.75" customHeight="1">
      <c r="B17" s="137" t="s">
        <v>213</v>
      </c>
      <c r="C17" s="190">
        <v>25291.24</v>
      </c>
      <c r="D17" s="190">
        <v>7603.59</v>
      </c>
      <c r="E17" s="191">
        <v>4298</v>
      </c>
      <c r="F17" s="191">
        <v>5079</v>
      </c>
      <c r="G17" s="191">
        <v>8311</v>
      </c>
      <c r="H17" s="190">
        <v>22894.8</v>
      </c>
      <c r="I17" s="190">
        <v>6920.5</v>
      </c>
      <c r="J17" s="191">
        <v>4003.9</v>
      </c>
      <c r="K17" s="191">
        <v>4410.1</v>
      </c>
      <c r="L17" s="191">
        <v>7560.3</v>
      </c>
      <c r="M17" s="191">
        <v>21653.3</v>
      </c>
      <c r="N17" s="191">
        <v>6184.3</v>
      </c>
      <c r="O17" s="191">
        <v>3661.5</v>
      </c>
      <c r="P17" s="191">
        <v>4496.7</v>
      </c>
      <c r="Q17" s="191">
        <v>7310.8</v>
      </c>
      <c r="R17" s="191">
        <v>17357.7</v>
      </c>
      <c r="S17" s="191">
        <v>6469.6</v>
      </c>
      <c r="T17" s="191">
        <v>3284.3</v>
      </c>
      <c r="U17" s="191">
        <v>3078.2</v>
      </c>
      <c r="V17" s="191">
        <v>4525.6</v>
      </c>
      <c r="W17" s="191">
        <v>15005.62</v>
      </c>
      <c r="X17" s="191">
        <v>4132</v>
      </c>
      <c r="Y17" s="191">
        <v>2731.42</v>
      </c>
      <c r="Z17" s="191">
        <v>2964.5</v>
      </c>
      <c r="AA17" s="191">
        <v>5177.7</v>
      </c>
      <c r="AB17" s="191">
        <v>13756.4</v>
      </c>
      <c r="AC17" s="191">
        <v>4070.1</v>
      </c>
      <c r="AD17" s="191">
        <v>2315.2</v>
      </c>
      <c r="AE17" s="191">
        <v>2698.2</v>
      </c>
      <c r="AF17" s="191">
        <v>4672.9</v>
      </c>
      <c r="AG17" s="191">
        <v>13166.8</v>
      </c>
      <c r="AH17" s="191">
        <v>3871.4</v>
      </c>
      <c r="AI17" s="191">
        <v>2320.7</v>
      </c>
      <c r="AJ17" s="191">
        <v>2588.5</v>
      </c>
      <c r="AK17" s="191">
        <v>4386.2</v>
      </c>
    </row>
    <row r="18" spans="2:37" ht="12.75" customHeight="1">
      <c r="B18" s="137" t="s">
        <v>218</v>
      </c>
      <c r="C18" s="197">
        <v>2185.69</v>
      </c>
      <c r="D18" s="197">
        <v>602.97</v>
      </c>
      <c r="E18" s="197">
        <v>452</v>
      </c>
      <c r="F18" s="197">
        <v>482</v>
      </c>
      <c r="G18" s="197">
        <v>649</v>
      </c>
      <c r="H18" s="190">
        <v>2510.3100000000004</v>
      </c>
      <c r="I18" s="190">
        <v>560.6</v>
      </c>
      <c r="J18" s="191">
        <v>614.2</v>
      </c>
      <c r="K18" s="191">
        <v>571.31</v>
      </c>
      <c r="L18" s="191">
        <v>764.2</v>
      </c>
      <c r="M18" s="191">
        <v>2311</v>
      </c>
      <c r="N18" s="191">
        <v>647.8</v>
      </c>
      <c r="O18" s="191">
        <v>639.3</v>
      </c>
      <c r="P18" s="191">
        <v>501.5</v>
      </c>
      <c r="Q18" s="191">
        <v>522.4</v>
      </c>
      <c r="R18" s="191">
        <v>1759.51</v>
      </c>
      <c r="S18" s="191">
        <v>488.07</v>
      </c>
      <c r="T18" s="191">
        <v>362.7</v>
      </c>
      <c r="U18" s="191">
        <v>444.1</v>
      </c>
      <c r="V18" s="191">
        <v>464.7</v>
      </c>
      <c r="W18" s="191">
        <v>1382.82</v>
      </c>
      <c r="X18" s="191">
        <v>356</v>
      </c>
      <c r="Y18" s="191">
        <v>306.19</v>
      </c>
      <c r="Z18" s="191">
        <v>271.41</v>
      </c>
      <c r="AA18" s="191">
        <v>449.22</v>
      </c>
      <c r="AB18" s="191">
        <v>323.69</v>
      </c>
      <c r="AC18" s="191">
        <v>210.99</v>
      </c>
      <c r="AD18" s="191">
        <v>39.74</v>
      </c>
      <c r="AE18" s="191">
        <v>24.06</v>
      </c>
      <c r="AF18" s="191">
        <v>48.9</v>
      </c>
      <c r="AG18" s="191">
        <v>0</v>
      </c>
      <c r="AH18" s="191">
        <v>0</v>
      </c>
      <c r="AI18" s="191">
        <v>0</v>
      </c>
      <c r="AJ18" s="191">
        <v>0</v>
      </c>
      <c r="AK18" s="191">
        <v>0</v>
      </c>
    </row>
    <row r="19" spans="2:37" ht="12.75" customHeight="1">
      <c r="B19" s="137" t="s">
        <v>216</v>
      </c>
      <c r="C19" s="190">
        <v>1495.92</v>
      </c>
      <c r="D19" s="190">
        <v>418.84</v>
      </c>
      <c r="E19" s="191">
        <v>296</v>
      </c>
      <c r="F19" s="191">
        <v>312</v>
      </c>
      <c r="G19" s="191">
        <v>469.1</v>
      </c>
      <c r="H19" s="190">
        <v>1371</v>
      </c>
      <c r="I19" s="190">
        <v>417.4</v>
      </c>
      <c r="J19" s="191">
        <v>243.6</v>
      </c>
      <c r="K19" s="191">
        <v>298.2</v>
      </c>
      <c r="L19" s="191">
        <v>411.8</v>
      </c>
      <c r="M19" s="191">
        <v>1295.2</v>
      </c>
      <c r="N19" s="191">
        <v>354.7</v>
      </c>
      <c r="O19" s="191">
        <v>260.8</v>
      </c>
      <c r="P19" s="191">
        <v>285.1</v>
      </c>
      <c r="Q19" s="191">
        <v>394.6</v>
      </c>
      <c r="R19" s="191">
        <v>1251.74</v>
      </c>
      <c r="S19" s="191">
        <v>334.4</v>
      </c>
      <c r="T19" s="191">
        <v>271.58</v>
      </c>
      <c r="U19" s="191">
        <v>271.2</v>
      </c>
      <c r="V19" s="191">
        <v>374.6</v>
      </c>
      <c r="W19" s="191">
        <v>1202.45</v>
      </c>
      <c r="X19" s="191">
        <v>350.58</v>
      </c>
      <c r="Y19" s="191">
        <v>220.07</v>
      </c>
      <c r="Z19" s="191">
        <v>245.3</v>
      </c>
      <c r="AA19" s="191">
        <v>386.5</v>
      </c>
      <c r="AB19" s="191">
        <v>1156.12</v>
      </c>
      <c r="AC19" s="191">
        <v>335.5</v>
      </c>
      <c r="AD19" s="191">
        <v>215.9</v>
      </c>
      <c r="AE19" s="191">
        <v>232.66</v>
      </c>
      <c r="AF19" s="191">
        <v>372.06</v>
      </c>
      <c r="AG19" s="191">
        <v>1110.6</v>
      </c>
      <c r="AH19" s="191">
        <v>326.1</v>
      </c>
      <c r="AI19" s="191">
        <v>210.5</v>
      </c>
      <c r="AJ19" s="191">
        <v>206.9</v>
      </c>
      <c r="AK19" s="191">
        <v>367.1</v>
      </c>
    </row>
    <row r="20" spans="2:37" ht="13.5" customHeight="1">
      <c r="B20" s="134" t="s">
        <v>233</v>
      </c>
      <c r="C20" s="198">
        <v>26787.17</v>
      </c>
      <c r="D20" s="198">
        <v>8022.44</v>
      </c>
      <c r="E20" s="199">
        <v>4594</v>
      </c>
      <c r="F20" s="199">
        <v>5391</v>
      </c>
      <c r="G20" s="199">
        <v>8780</v>
      </c>
      <c r="H20" s="198">
        <v>24265.800000000003</v>
      </c>
      <c r="I20" s="198">
        <v>7337.9</v>
      </c>
      <c r="J20" s="199">
        <v>4247.5</v>
      </c>
      <c r="K20" s="199">
        <v>4708.3</v>
      </c>
      <c r="L20" s="199">
        <v>7972.1</v>
      </c>
      <c r="M20" s="199">
        <v>22948.5</v>
      </c>
      <c r="N20" s="199">
        <v>6539</v>
      </c>
      <c r="O20" s="199">
        <v>3922.3</v>
      </c>
      <c r="P20" s="199">
        <v>4781.8</v>
      </c>
      <c r="Q20" s="199">
        <v>7705.400000000001</v>
      </c>
      <c r="R20" s="199">
        <v>18609.44</v>
      </c>
      <c r="S20" s="199">
        <v>6804</v>
      </c>
      <c r="T20" s="199">
        <v>3555.9</v>
      </c>
      <c r="U20" s="199">
        <v>3349.4</v>
      </c>
      <c r="V20" s="199">
        <v>4900.2</v>
      </c>
      <c r="W20" s="199">
        <v>16208.07</v>
      </c>
      <c r="X20" s="199">
        <v>4482.58</v>
      </c>
      <c r="Y20" s="199">
        <v>2951.49</v>
      </c>
      <c r="Z20" s="199">
        <v>3209.8</v>
      </c>
      <c r="AA20" s="199">
        <v>5564.2</v>
      </c>
      <c r="AB20" s="199">
        <v>14912.52</v>
      </c>
      <c r="AC20" s="199">
        <v>4405.6</v>
      </c>
      <c r="AD20" s="199">
        <v>2531.1</v>
      </c>
      <c r="AE20" s="199">
        <v>2930.86</v>
      </c>
      <c r="AF20" s="199">
        <v>5044.96</v>
      </c>
      <c r="AG20" s="199">
        <v>14277.4</v>
      </c>
      <c r="AH20" s="199">
        <v>4197.5</v>
      </c>
      <c r="AI20" s="199">
        <v>2531.2</v>
      </c>
      <c r="AJ20" s="199">
        <v>2795.4</v>
      </c>
      <c r="AK20" s="199">
        <v>4753.3</v>
      </c>
    </row>
    <row r="21" spans="2:37" ht="12.75" customHeight="1">
      <c r="B21" s="137"/>
      <c r="C21" s="194"/>
      <c r="D21" s="194"/>
      <c r="E21" s="195"/>
      <c r="F21" s="195"/>
      <c r="G21" s="195"/>
      <c r="H21" s="194"/>
      <c r="I21" s="194"/>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row>
    <row r="22" spans="2:37" ht="13.5" customHeight="1" thickBot="1">
      <c r="B22" s="138" t="s">
        <v>288</v>
      </c>
      <c r="C22" s="192"/>
      <c r="D22" s="192"/>
      <c r="E22" s="193"/>
      <c r="F22" s="193"/>
      <c r="G22" s="193"/>
      <c r="H22" s="192"/>
      <c r="I22" s="192"/>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row>
    <row r="23" spans="2:37" ht="12.75" customHeight="1">
      <c r="B23" s="137" t="s">
        <v>214</v>
      </c>
      <c r="C23" s="197">
        <v>647.27</v>
      </c>
      <c r="D23" s="197">
        <v>180.3</v>
      </c>
      <c r="E23" s="197">
        <v>143.96</v>
      </c>
      <c r="F23" s="197">
        <v>127.4</v>
      </c>
      <c r="G23" s="197">
        <v>195.6</v>
      </c>
      <c r="H23" s="197">
        <v>660.1</v>
      </c>
      <c r="I23" s="197">
        <v>187.51</v>
      </c>
      <c r="J23" s="197">
        <v>117.23</v>
      </c>
      <c r="K23" s="197">
        <v>160.06</v>
      </c>
      <c r="L23" s="197">
        <v>195.26</v>
      </c>
      <c r="M23" s="197">
        <v>645.54</v>
      </c>
      <c r="N23" s="197">
        <v>170.82</v>
      </c>
      <c r="O23" s="197">
        <v>143.43</v>
      </c>
      <c r="P23" s="197">
        <v>148.43</v>
      </c>
      <c r="Q23" s="197">
        <v>182.86</v>
      </c>
      <c r="R23" s="191">
        <v>744.4</v>
      </c>
      <c r="S23" s="191">
        <v>192</v>
      </c>
      <c r="T23" s="191">
        <v>162.8</v>
      </c>
      <c r="U23" s="191">
        <v>165.96</v>
      </c>
      <c r="V23" s="191">
        <v>223.69</v>
      </c>
      <c r="W23" s="191">
        <v>723.8</v>
      </c>
      <c r="X23" s="191">
        <v>200.7</v>
      </c>
      <c r="Y23" s="191">
        <v>154.2</v>
      </c>
      <c r="Z23" s="191">
        <v>153</v>
      </c>
      <c r="AA23" s="191">
        <v>215.9</v>
      </c>
      <c r="AB23" s="191">
        <v>723.4</v>
      </c>
      <c r="AC23" s="191">
        <v>201.3</v>
      </c>
      <c r="AD23" s="191">
        <v>156.7</v>
      </c>
      <c r="AE23" s="191">
        <v>154.8</v>
      </c>
      <c r="AF23" s="191">
        <v>210.6</v>
      </c>
      <c r="AG23" s="191">
        <v>681.9</v>
      </c>
      <c r="AH23" s="191">
        <v>200</v>
      </c>
      <c r="AI23" s="191">
        <v>149.7</v>
      </c>
      <c r="AJ23" s="191">
        <v>132.2</v>
      </c>
      <c r="AK23" s="191">
        <v>200</v>
      </c>
    </row>
    <row r="24" spans="2:37" ht="12.75" customHeight="1">
      <c r="B24" s="137" t="s">
        <v>79</v>
      </c>
      <c r="C24" s="190">
        <v>148.54</v>
      </c>
      <c r="D24" s="190">
        <v>46.1</v>
      </c>
      <c r="E24" s="191">
        <v>37.7</v>
      </c>
      <c r="F24" s="191">
        <v>33.5</v>
      </c>
      <c r="G24" s="191">
        <v>31.2</v>
      </c>
      <c r="H24" s="190">
        <v>58.4</v>
      </c>
      <c r="I24" s="201">
        <v>21.6</v>
      </c>
      <c r="J24" s="191">
        <v>12.1</v>
      </c>
      <c r="K24" s="191">
        <v>12.3</v>
      </c>
      <c r="L24" s="191">
        <v>12.4</v>
      </c>
      <c r="M24" s="191">
        <v>50.599999999999994</v>
      </c>
      <c r="N24" s="191">
        <v>12.8</v>
      </c>
      <c r="O24" s="191">
        <v>11.5</v>
      </c>
      <c r="P24" s="191">
        <v>13.1</v>
      </c>
      <c r="Q24" s="191">
        <v>13.2</v>
      </c>
      <c r="R24" s="191">
        <v>55.9</v>
      </c>
      <c r="S24" s="191">
        <v>12.8</v>
      </c>
      <c r="T24" s="191">
        <v>14.4</v>
      </c>
      <c r="U24" s="191">
        <v>14.5</v>
      </c>
      <c r="V24" s="191">
        <v>14.2</v>
      </c>
      <c r="W24" s="191">
        <v>24.9</v>
      </c>
      <c r="X24" s="191">
        <v>15</v>
      </c>
      <c r="Y24" s="191">
        <v>9.9</v>
      </c>
      <c r="Z24" s="191" t="e">
        <v>#VALUE!</v>
      </c>
      <c r="AA24" s="191" t="e">
        <v>#VALUE!</v>
      </c>
      <c r="AB24" s="191" t="e">
        <v>#VALUE!</v>
      </c>
      <c r="AC24" s="191" t="e">
        <v>#VALUE!</v>
      </c>
      <c r="AD24" s="191" t="e">
        <v>#VALUE!</v>
      </c>
      <c r="AE24" s="191" t="e">
        <v>#VALUE!</v>
      </c>
      <c r="AF24" s="191" t="e">
        <v>#VALUE!</v>
      </c>
      <c r="AG24" s="191" t="e">
        <v>#VALUE!</v>
      </c>
      <c r="AH24" s="191" t="e">
        <v>#VALUE!</v>
      </c>
      <c r="AI24" s="191" t="e">
        <v>#VALUE!</v>
      </c>
      <c r="AJ24" s="191" t="e">
        <v>#VALUE!</v>
      </c>
      <c r="AK24" s="191" t="e">
        <v>#VALUE!</v>
      </c>
    </row>
    <row r="25" spans="2:37" ht="12.75" customHeight="1">
      <c r="B25" s="137"/>
      <c r="C25" s="190"/>
      <c r="D25" s="190"/>
      <c r="E25" s="191"/>
      <c r="F25" s="191"/>
      <c r="G25" s="191"/>
      <c r="H25" s="190"/>
      <c r="I25" s="190"/>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row>
    <row r="26" spans="2:37" ht="13.5" customHeight="1" thickBot="1">
      <c r="B26" s="138" t="s">
        <v>220</v>
      </c>
      <c r="C26" s="192"/>
      <c r="D26" s="192"/>
      <c r="E26" s="193"/>
      <c r="F26" s="193"/>
      <c r="G26" s="193"/>
      <c r="H26" s="192"/>
      <c r="I26" s="192"/>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row>
    <row r="27" spans="2:38" ht="12.75" customHeight="1">
      <c r="B27" s="182" t="s">
        <v>221</v>
      </c>
      <c r="C27" s="202">
        <v>13714</v>
      </c>
      <c r="D27" s="202">
        <v>3673</v>
      </c>
      <c r="E27" s="203">
        <v>3488</v>
      </c>
      <c r="F27" s="203">
        <v>3334.4</v>
      </c>
      <c r="G27" s="203">
        <v>3219</v>
      </c>
      <c r="H27" s="202">
        <v>11527</v>
      </c>
      <c r="I27" s="202">
        <v>2968</v>
      </c>
      <c r="J27" s="203">
        <v>3020</v>
      </c>
      <c r="K27" s="203">
        <v>2837</v>
      </c>
      <c r="L27" s="203">
        <v>2702</v>
      </c>
      <c r="M27" s="203">
        <v>9329.6</v>
      </c>
      <c r="N27" s="203">
        <v>1862.6</v>
      </c>
      <c r="O27" s="203">
        <v>2398</v>
      </c>
      <c r="P27" s="203">
        <v>2495</v>
      </c>
      <c r="Q27" s="203">
        <v>2574</v>
      </c>
      <c r="R27" s="203">
        <v>9699.8</v>
      </c>
      <c r="S27" s="203">
        <v>2422.8</v>
      </c>
      <c r="T27" s="203">
        <v>2142.6</v>
      </c>
      <c r="U27" s="203">
        <v>2593.9</v>
      </c>
      <c r="V27" s="203">
        <v>2540.5</v>
      </c>
      <c r="W27" s="203">
        <v>10849.6</v>
      </c>
      <c r="X27" s="203">
        <v>2663.6</v>
      </c>
      <c r="Y27" s="203">
        <v>2245</v>
      </c>
      <c r="Z27" s="203">
        <v>2481</v>
      </c>
      <c r="AA27" s="203">
        <v>3460</v>
      </c>
      <c r="AB27" s="203">
        <v>11000</v>
      </c>
      <c r="AC27" s="203">
        <v>3105</v>
      </c>
      <c r="AD27" s="203">
        <v>2133</v>
      </c>
      <c r="AE27" s="203">
        <v>2763</v>
      </c>
      <c r="AF27" s="203">
        <v>2999</v>
      </c>
      <c r="AG27" s="203">
        <v>10915</v>
      </c>
      <c r="AH27" s="203">
        <v>2862</v>
      </c>
      <c r="AI27" s="203">
        <v>2177</v>
      </c>
      <c r="AJ27" s="203">
        <v>2743</v>
      </c>
      <c r="AK27" s="203">
        <v>3133</v>
      </c>
      <c r="AL27" s="183"/>
    </row>
    <row r="28" spans="2:38" ht="12.75" customHeight="1">
      <c r="B28" s="137" t="s">
        <v>222</v>
      </c>
      <c r="C28" s="202">
        <v>9656</v>
      </c>
      <c r="D28" s="202">
        <v>2540</v>
      </c>
      <c r="E28" s="203">
        <v>1889</v>
      </c>
      <c r="F28" s="203">
        <v>2517</v>
      </c>
      <c r="G28" s="203">
        <v>2709</v>
      </c>
      <c r="H28" s="202">
        <v>10248</v>
      </c>
      <c r="I28" s="202">
        <v>2539</v>
      </c>
      <c r="J28" s="203">
        <v>2429</v>
      </c>
      <c r="K28" s="203">
        <v>2623</v>
      </c>
      <c r="L28" s="203">
        <v>2657</v>
      </c>
      <c r="M28" s="203">
        <v>8155.1</v>
      </c>
      <c r="N28" s="203">
        <v>1774.1</v>
      </c>
      <c r="O28" s="203">
        <v>2329</v>
      </c>
      <c r="P28" s="203">
        <v>2219</v>
      </c>
      <c r="Q28" s="203">
        <v>1833</v>
      </c>
      <c r="R28" s="203">
        <v>8097.13</v>
      </c>
      <c r="S28" s="203">
        <v>1751.43</v>
      </c>
      <c r="T28" s="203">
        <v>1805</v>
      </c>
      <c r="U28" s="203">
        <v>2515.2</v>
      </c>
      <c r="V28" s="203">
        <v>2025.5</v>
      </c>
      <c r="W28" s="203">
        <v>8733.7</v>
      </c>
      <c r="X28" s="203">
        <v>1792.7</v>
      </c>
      <c r="Y28" s="203">
        <v>1885</v>
      </c>
      <c r="Z28" s="203">
        <v>2272</v>
      </c>
      <c r="AA28" s="203">
        <v>2784</v>
      </c>
      <c r="AB28" s="203">
        <v>9018</v>
      </c>
      <c r="AC28" s="203">
        <v>2589</v>
      </c>
      <c r="AD28" s="203">
        <v>1858</v>
      </c>
      <c r="AE28" s="203">
        <v>2432</v>
      </c>
      <c r="AF28" s="203">
        <v>2139</v>
      </c>
      <c r="AG28" s="203">
        <v>9335</v>
      </c>
      <c r="AH28" s="203">
        <v>2032</v>
      </c>
      <c r="AI28" s="203">
        <v>1947</v>
      </c>
      <c r="AJ28" s="203">
        <v>2498</v>
      </c>
      <c r="AK28" s="203">
        <v>2858</v>
      </c>
      <c r="AL28" s="184"/>
    </row>
    <row r="29" spans="2:38" ht="12.75" customHeight="1">
      <c r="B29" s="137" t="s">
        <v>80</v>
      </c>
      <c r="C29" s="202">
        <v>1715</v>
      </c>
      <c r="D29" s="202">
        <v>383</v>
      </c>
      <c r="E29" s="203">
        <v>470</v>
      </c>
      <c r="F29" s="203">
        <v>474.9</v>
      </c>
      <c r="G29" s="203">
        <v>387</v>
      </c>
      <c r="H29" s="202">
        <v>974</v>
      </c>
      <c r="I29" s="202">
        <v>380</v>
      </c>
      <c r="J29" s="203">
        <v>384</v>
      </c>
      <c r="K29" s="203">
        <v>210</v>
      </c>
      <c r="L29" s="203" t="s">
        <v>75</v>
      </c>
      <c r="M29" s="203" t="s">
        <v>75</v>
      </c>
      <c r="N29" s="203" t="s">
        <v>75</v>
      </c>
      <c r="O29" s="203" t="s">
        <v>75</v>
      </c>
      <c r="P29" s="203" t="s">
        <v>75</v>
      </c>
      <c r="Q29" s="203" t="s">
        <v>75</v>
      </c>
      <c r="R29" s="203" t="s">
        <v>75</v>
      </c>
      <c r="S29" s="203" t="s">
        <v>75</v>
      </c>
      <c r="T29" s="203" t="s">
        <v>75</v>
      </c>
      <c r="U29" s="203" t="s">
        <v>75</v>
      </c>
      <c r="V29" s="203" t="s">
        <v>75</v>
      </c>
      <c r="W29" s="203" t="s">
        <v>75</v>
      </c>
      <c r="X29" s="203" t="s">
        <v>75</v>
      </c>
      <c r="Y29" s="203" t="s">
        <v>75</v>
      </c>
      <c r="Z29" s="203" t="s">
        <v>75</v>
      </c>
      <c r="AA29" s="203" t="s">
        <v>75</v>
      </c>
      <c r="AB29" s="203" t="s">
        <v>75</v>
      </c>
      <c r="AC29" s="203" t="s">
        <v>75</v>
      </c>
      <c r="AD29" s="203" t="s">
        <v>75</v>
      </c>
      <c r="AE29" s="203" t="s">
        <v>75</v>
      </c>
      <c r="AF29" s="203" t="s">
        <v>75</v>
      </c>
      <c r="AG29" s="203" t="s">
        <v>75</v>
      </c>
      <c r="AH29" s="203" t="s">
        <v>75</v>
      </c>
      <c r="AI29" s="203" t="s">
        <v>75</v>
      </c>
      <c r="AJ29" s="203" t="s">
        <v>75</v>
      </c>
      <c r="AK29" s="203" t="s">
        <v>75</v>
      </c>
      <c r="AL29" s="183"/>
    </row>
    <row r="30" spans="2:37" ht="12.75" customHeight="1">
      <c r="B30" s="185"/>
      <c r="C30" s="202"/>
      <c r="D30" s="202"/>
      <c r="E30" s="203"/>
      <c r="F30" s="203"/>
      <c r="G30" s="203"/>
      <c r="H30" s="202"/>
      <c r="I30" s="202"/>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row>
    <row r="31" spans="2:37" ht="13.5" customHeight="1" thickBot="1">
      <c r="B31" s="138" t="s">
        <v>223</v>
      </c>
      <c r="C31" s="205"/>
      <c r="D31" s="205"/>
      <c r="E31" s="206"/>
      <c r="F31" s="206"/>
      <c r="G31" s="206"/>
      <c r="H31" s="205"/>
      <c r="I31" s="205"/>
      <c r="J31" s="207"/>
      <c r="K31" s="207"/>
      <c r="L31" s="207"/>
      <c r="M31" s="207"/>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row>
    <row r="32" spans="2:37" ht="12.75" customHeight="1">
      <c r="B32" s="182" t="s">
        <v>224</v>
      </c>
      <c r="C32" s="202"/>
      <c r="D32" s="202">
        <v>2256</v>
      </c>
      <c r="E32" s="203">
        <v>2857.5000000000005</v>
      </c>
      <c r="F32" s="203">
        <v>1661.3000000000002</v>
      </c>
      <c r="G32" s="203">
        <v>879</v>
      </c>
      <c r="H32" s="202"/>
      <c r="I32" s="202">
        <v>2156</v>
      </c>
      <c r="J32" s="208">
        <v>2811</v>
      </c>
      <c r="K32" s="208">
        <v>1613</v>
      </c>
      <c r="L32" s="208">
        <v>907</v>
      </c>
      <c r="M32" s="208"/>
      <c r="N32" s="208">
        <v>1737</v>
      </c>
      <c r="O32" s="208">
        <v>2770</v>
      </c>
      <c r="P32" s="208">
        <v>1796</v>
      </c>
      <c r="Q32" s="208">
        <v>1253</v>
      </c>
      <c r="R32" s="208"/>
      <c r="S32" s="208">
        <v>2060</v>
      </c>
      <c r="T32" s="208">
        <v>2724</v>
      </c>
      <c r="U32" s="208">
        <v>2051</v>
      </c>
      <c r="V32" s="208">
        <v>1265</v>
      </c>
      <c r="W32" s="208"/>
      <c r="X32" s="208">
        <v>2092.4</v>
      </c>
      <c r="Y32" s="208">
        <v>2484.4</v>
      </c>
      <c r="Z32" s="208">
        <v>1783.1</v>
      </c>
      <c r="AA32" s="208">
        <v>1218</v>
      </c>
      <c r="AB32" s="208"/>
      <c r="AC32" s="208">
        <v>1787</v>
      </c>
      <c r="AD32" s="208">
        <v>1887</v>
      </c>
      <c r="AE32" s="208">
        <v>1457</v>
      </c>
      <c r="AF32" s="208">
        <v>667</v>
      </c>
      <c r="AG32" s="208"/>
      <c r="AH32" s="208">
        <v>1515</v>
      </c>
      <c r="AI32" s="208">
        <v>1790</v>
      </c>
      <c r="AJ32" s="208">
        <v>1160</v>
      </c>
      <c r="AK32" s="208">
        <v>289</v>
      </c>
    </row>
    <row r="33" spans="2:37" s="71" customFormat="1" ht="12.75" customHeight="1">
      <c r="B33" s="185"/>
      <c r="C33" s="202"/>
      <c r="D33" s="202"/>
      <c r="E33" s="203"/>
      <c r="F33" s="203"/>
      <c r="G33" s="203"/>
      <c r="H33" s="202"/>
      <c r="I33" s="20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2"/>
    </row>
    <row r="34" spans="2:37" s="71" customFormat="1" ht="13.5" customHeight="1" thickBot="1">
      <c r="B34" s="138" t="s">
        <v>225</v>
      </c>
      <c r="C34" s="205"/>
      <c r="D34" s="205"/>
      <c r="E34" s="206"/>
      <c r="F34" s="206"/>
      <c r="G34" s="206"/>
      <c r="H34" s="205"/>
      <c r="I34" s="205"/>
      <c r="J34" s="207"/>
      <c r="K34" s="207"/>
      <c r="L34" s="207"/>
      <c r="M34" s="207"/>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row>
    <row r="35" spans="2:37" s="71" customFormat="1" ht="12.75" customHeight="1">
      <c r="B35" s="182" t="s">
        <v>226</v>
      </c>
      <c r="C35" s="190">
        <v>11645.31</v>
      </c>
      <c r="D35" s="190">
        <v>3294.8</v>
      </c>
      <c r="E35" s="191">
        <v>1968.4</v>
      </c>
      <c r="F35" s="191">
        <v>2441.5</v>
      </c>
      <c r="G35" s="191">
        <v>3940.7</v>
      </c>
      <c r="H35" s="190">
        <v>10858.6</v>
      </c>
      <c r="I35" s="190">
        <v>3443.5</v>
      </c>
      <c r="J35" s="209">
        <v>1876.8000000000002</v>
      </c>
      <c r="K35" s="209">
        <v>2050.2999999999997</v>
      </c>
      <c r="L35" s="209">
        <v>3488</v>
      </c>
      <c r="M35" s="209">
        <v>9822.7</v>
      </c>
      <c r="N35" s="209">
        <v>2861.5</v>
      </c>
      <c r="O35" s="209">
        <v>1681.4000000000005</v>
      </c>
      <c r="P35" s="209">
        <v>2024</v>
      </c>
      <c r="Q35" s="209">
        <v>3255.8</v>
      </c>
      <c r="R35" s="209">
        <v>9585.6</v>
      </c>
      <c r="S35" s="209">
        <v>2893.7</v>
      </c>
      <c r="T35" s="209">
        <v>1588.4</v>
      </c>
      <c r="U35" s="209">
        <v>1882.1</v>
      </c>
      <c r="V35" s="209">
        <v>3221.4</v>
      </c>
      <c r="W35" s="209">
        <v>10128.4</v>
      </c>
      <c r="X35" s="209">
        <v>2605</v>
      </c>
      <c r="Y35" s="209">
        <v>1752.1</v>
      </c>
      <c r="Z35" s="209">
        <v>1870.3</v>
      </c>
      <c r="AA35" s="209">
        <v>3901</v>
      </c>
      <c r="AB35" s="209">
        <v>9923.6</v>
      </c>
      <c r="AC35" s="209">
        <v>3076.1</v>
      </c>
      <c r="AD35" s="209">
        <v>1510.1</v>
      </c>
      <c r="AE35" s="209">
        <v>1730.1</v>
      </c>
      <c r="AF35" s="209">
        <v>3607.3</v>
      </c>
      <c r="AG35" s="209">
        <v>9451.9</v>
      </c>
      <c r="AH35" s="209">
        <v>2781.8</v>
      </c>
      <c r="AI35" s="209">
        <v>1451.4</v>
      </c>
      <c r="AJ35" s="209">
        <v>1696</v>
      </c>
      <c r="AK35" s="209">
        <v>3522.7</v>
      </c>
    </row>
    <row r="36" spans="2:37" s="71" customFormat="1" ht="12.75" customHeight="1">
      <c r="B36" s="72"/>
      <c r="C36" s="190"/>
      <c r="D36" s="190"/>
      <c r="E36" s="191"/>
      <c r="F36" s="191"/>
      <c r="G36" s="191"/>
      <c r="H36" s="190"/>
      <c r="I36" s="190"/>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2"/>
    </row>
    <row r="37" spans="2:37" s="71" customFormat="1" ht="13.5" customHeight="1" thickBot="1">
      <c r="B37" s="138" t="s">
        <v>227</v>
      </c>
      <c r="C37" s="210" t="s">
        <v>211</v>
      </c>
      <c r="D37" s="210" t="s">
        <v>211</v>
      </c>
      <c r="E37" s="211" t="s">
        <v>211</v>
      </c>
      <c r="F37" s="211" t="s">
        <v>211</v>
      </c>
      <c r="G37" s="211" t="s">
        <v>211</v>
      </c>
      <c r="H37" s="210" t="s">
        <v>211</v>
      </c>
      <c r="I37" s="210" t="s">
        <v>211</v>
      </c>
      <c r="J37" s="211" t="s">
        <v>211</v>
      </c>
      <c r="K37" s="211" t="s">
        <v>211</v>
      </c>
      <c r="L37" s="211" t="s">
        <v>211</v>
      </c>
      <c r="M37" s="211" t="s">
        <v>211</v>
      </c>
      <c r="N37" s="211" t="s">
        <v>211</v>
      </c>
      <c r="O37" s="211" t="s">
        <v>211</v>
      </c>
      <c r="P37" s="211" t="s">
        <v>211</v>
      </c>
      <c r="Q37" s="211" t="s">
        <v>211</v>
      </c>
      <c r="R37" s="211" t="s">
        <v>211</v>
      </c>
      <c r="S37" s="211" t="s">
        <v>211</v>
      </c>
      <c r="T37" s="211" t="s">
        <v>211</v>
      </c>
      <c r="U37" s="211" t="s">
        <v>211</v>
      </c>
      <c r="V37" s="211" t="s">
        <v>211</v>
      </c>
      <c r="W37" s="211" t="s">
        <v>211</v>
      </c>
      <c r="X37" s="211" t="s">
        <v>211</v>
      </c>
      <c r="Y37" s="211" t="s">
        <v>211</v>
      </c>
      <c r="Z37" s="211" t="s">
        <v>211</v>
      </c>
      <c r="AA37" s="211" t="s">
        <v>211</v>
      </c>
      <c r="AB37" s="211" t="s">
        <v>211</v>
      </c>
      <c r="AC37" s="211" t="s">
        <v>211</v>
      </c>
      <c r="AD37" s="211" t="s">
        <v>211</v>
      </c>
      <c r="AE37" s="211" t="s">
        <v>211</v>
      </c>
      <c r="AF37" s="211" t="s">
        <v>211</v>
      </c>
      <c r="AG37" s="211" t="s">
        <v>211</v>
      </c>
      <c r="AH37" s="211" t="s">
        <v>211</v>
      </c>
      <c r="AI37" s="211" t="s">
        <v>211</v>
      </c>
      <c r="AJ37" s="211" t="s">
        <v>211</v>
      </c>
      <c r="AK37" s="211" t="s">
        <v>211</v>
      </c>
    </row>
    <row r="38" spans="2:37" s="71" customFormat="1" ht="12.75" customHeight="1">
      <c r="B38" s="137" t="s">
        <v>214</v>
      </c>
      <c r="C38" s="190">
        <v>786.87</v>
      </c>
      <c r="D38" s="190">
        <v>219.59</v>
      </c>
      <c r="E38" s="191">
        <v>202.58</v>
      </c>
      <c r="F38" s="191">
        <v>148.5</v>
      </c>
      <c r="G38" s="191">
        <v>216.2</v>
      </c>
      <c r="H38" s="190">
        <v>763.5</v>
      </c>
      <c r="I38" s="190">
        <v>207.2</v>
      </c>
      <c r="J38" s="191">
        <v>177</v>
      </c>
      <c r="K38" s="191">
        <v>175.9</v>
      </c>
      <c r="L38" s="191">
        <v>203.4</v>
      </c>
      <c r="M38" s="191">
        <v>764.5</v>
      </c>
      <c r="N38" s="191">
        <v>207.1</v>
      </c>
      <c r="O38" s="191">
        <v>203.8</v>
      </c>
      <c r="P38" s="191">
        <v>147</v>
      </c>
      <c r="Q38" s="191">
        <v>206.6</v>
      </c>
      <c r="R38" s="191">
        <v>789.06</v>
      </c>
      <c r="S38" s="191">
        <v>214.46</v>
      </c>
      <c r="T38" s="191">
        <v>188.2</v>
      </c>
      <c r="U38" s="191">
        <v>183.7</v>
      </c>
      <c r="V38" s="191">
        <v>202.7</v>
      </c>
      <c r="W38" s="191">
        <v>815.2</v>
      </c>
      <c r="X38" s="191">
        <v>215.3</v>
      </c>
      <c r="Y38" s="191">
        <v>218.11</v>
      </c>
      <c r="Z38" s="191">
        <v>177.8</v>
      </c>
      <c r="AA38" s="191">
        <v>204.03</v>
      </c>
      <c r="AB38" s="191">
        <v>491.62</v>
      </c>
      <c r="AC38" s="191">
        <v>138.52</v>
      </c>
      <c r="AD38" s="191">
        <v>129.7</v>
      </c>
      <c r="AE38" s="191">
        <v>95.7</v>
      </c>
      <c r="AF38" s="191">
        <v>127.7</v>
      </c>
      <c r="AG38" s="191">
        <v>467.6</v>
      </c>
      <c r="AH38" s="191">
        <v>123.5</v>
      </c>
      <c r="AI38" s="191">
        <v>126.7</v>
      </c>
      <c r="AJ38" s="191">
        <v>84.4</v>
      </c>
      <c r="AK38" s="191">
        <v>133</v>
      </c>
    </row>
    <row r="39" spans="2:37" s="71" customFormat="1" ht="12.75" customHeight="1">
      <c r="B39" s="137" t="s">
        <v>215</v>
      </c>
      <c r="C39" s="190">
        <v>470.22</v>
      </c>
      <c r="D39" s="190">
        <v>109.45</v>
      </c>
      <c r="E39" s="191">
        <v>109.92</v>
      </c>
      <c r="F39" s="191">
        <v>121.2</v>
      </c>
      <c r="G39" s="191">
        <v>129.6</v>
      </c>
      <c r="H39" s="190">
        <v>554.9</v>
      </c>
      <c r="I39" s="190">
        <v>137.1</v>
      </c>
      <c r="J39" s="191">
        <v>121.3</v>
      </c>
      <c r="K39" s="191">
        <v>151.7</v>
      </c>
      <c r="L39" s="191">
        <v>144.8</v>
      </c>
      <c r="M39" s="191">
        <v>663.9</v>
      </c>
      <c r="N39" s="191">
        <v>151.1</v>
      </c>
      <c r="O39" s="191">
        <v>162.9</v>
      </c>
      <c r="P39" s="191">
        <v>170</v>
      </c>
      <c r="Q39" s="191">
        <v>179.9</v>
      </c>
      <c r="R39" s="191">
        <v>418.39</v>
      </c>
      <c r="S39" s="191">
        <v>56.89</v>
      </c>
      <c r="T39" s="191">
        <v>116.1</v>
      </c>
      <c r="U39" s="191">
        <v>126.1</v>
      </c>
      <c r="V39" s="191">
        <v>119.3</v>
      </c>
      <c r="W39" s="191">
        <v>283.3</v>
      </c>
      <c r="X39" s="191">
        <v>94.1</v>
      </c>
      <c r="Y39" s="191">
        <v>109.19</v>
      </c>
      <c r="Z39" s="191">
        <v>55.3</v>
      </c>
      <c r="AA39" s="191">
        <v>24.67</v>
      </c>
      <c r="AB39" s="203" t="s">
        <v>75</v>
      </c>
      <c r="AC39" s="203" t="s">
        <v>75</v>
      </c>
      <c r="AD39" s="203" t="s">
        <v>75</v>
      </c>
      <c r="AE39" s="203" t="s">
        <v>75</v>
      </c>
      <c r="AF39" s="203" t="s">
        <v>75</v>
      </c>
      <c r="AG39" s="203" t="s">
        <v>75</v>
      </c>
      <c r="AH39" s="203" t="s">
        <v>75</v>
      </c>
      <c r="AI39" s="203" t="s">
        <v>75</v>
      </c>
      <c r="AJ39" s="203" t="s">
        <v>75</v>
      </c>
      <c r="AK39" s="203" t="s">
        <v>75</v>
      </c>
    </row>
    <row r="40" spans="2:37" s="71" customFormat="1" ht="13.5" customHeight="1" thickBot="1">
      <c r="B40" s="138" t="s">
        <v>199</v>
      </c>
      <c r="C40" s="192">
        <v>1257.06</v>
      </c>
      <c r="D40" s="192">
        <v>329</v>
      </c>
      <c r="E40" s="193">
        <v>312.6</v>
      </c>
      <c r="F40" s="193">
        <v>269.6</v>
      </c>
      <c r="G40" s="193">
        <v>345.8</v>
      </c>
      <c r="H40" s="192">
        <v>1318.4</v>
      </c>
      <c r="I40" s="192">
        <v>344.3</v>
      </c>
      <c r="J40" s="193">
        <v>298.3</v>
      </c>
      <c r="K40" s="193">
        <v>327.7</v>
      </c>
      <c r="L40" s="193">
        <v>348.2</v>
      </c>
      <c r="M40" s="193">
        <v>1428.4</v>
      </c>
      <c r="N40" s="193">
        <v>358.3</v>
      </c>
      <c r="O40" s="193">
        <v>366.70000000000005</v>
      </c>
      <c r="P40" s="193">
        <v>317</v>
      </c>
      <c r="Q40" s="193">
        <v>386.4</v>
      </c>
      <c r="R40" s="193">
        <v>1207.45</v>
      </c>
      <c r="S40" s="193">
        <v>271.35</v>
      </c>
      <c r="T40" s="193">
        <v>304.3</v>
      </c>
      <c r="U40" s="193">
        <v>309.8</v>
      </c>
      <c r="V40" s="193">
        <v>322</v>
      </c>
      <c r="W40" s="193">
        <v>1098.5</v>
      </c>
      <c r="X40" s="193">
        <v>309.4</v>
      </c>
      <c r="Y40" s="193">
        <v>327.3</v>
      </c>
      <c r="Z40" s="193">
        <v>233.1</v>
      </c>
      <c r="AA40" s="193">
        <v>228.7</v>
      </c>
      <c r="AB40" s="193">
        <v>491.6</v>
      </c>
      <c r="AC40" s="193">
        <v>138.5</v>
      </c>
      <c r="AD40" s="193">
        <v>129.7</v>
      </c>
      <c r="AE40" s="193">
        <v>95.7</v>
      </c>
      <c r="AF40" s="193">
        <v>127.7</v>
      </c>
      <c r="AG40" s="193">
        <v>467.6</v>
      </c>
      <c r="AH40" s="193">
        <v>123.5</v>
      </c>
      <c r="AI40" s="193">
        <v>126.7</v>
      </c>
      <c r="AJ40" s="193">
        <v>84.4</v>
      </c>
      <c r="AK40" s="193">
        <v>133</v>
      </c>
    </row>
    <row r="41" spans="2:37" s="71" customFormat="1" ht="12.75" customHeight="1">
      <c r="B41" s="72"/>
      <c r="C41" s="190"/>
      <c r="D41" s="190"/>
      <c r="E41" s="191"/>
      <c r="F41" s="191"/>
      <c r="G41" s="191"/>
      <c r="H41" s="190"/>
      <c r="I41" s="190"/>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2"/>
    </row>
    <row r="42" spans="2:37" s="71" customFormat="1" ht="13.5" customHeight="1" thickBot="1">
      <c r="B42" s="138" t="s">
        <v>228</v>
      </c>
      <c r="C42" s="210"/>
      <c r="D42" s="210"/>
      <c r="E42" s="211"/>
      <c r="F42" s="211"/>
      <c r="G42" s="211"/>
      <c r="H42" s="210"/>
      <c r="I42" s="210"/>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2:37" s="71" customFormat="1" ht="12.75" customHeight="1">
      <c r="B43" s="137" t="s">
        <v>214</v>
      </c>
      <c r="C43" s="190">
        <v>791</v>
      </c>
      <c r="D43" s="190">
        <v>222</v>
      </c>
      <c r="E43" s="191">
        <v>190.3</v>
      </c>
      <c r="F43" s="191">
        <v>160.7</v>
      </c>
      <c r="G43" s="191">
        <v>218</v>
      </c>
      <c r="H43" s="190">
        <v>752.7</v>
      </c>
      <c r="I43" s="190">
        <v>197.6</v>
      </c>
      <c r="J43" s="191">
        <v>178.7</v>
      </c>
      <c r="K43" s="191">
        <v>171.1</v>
      </c>
      <c r="L43" s="191">
        <v>205.3</v>
      </c>
      <c r="M43" s="191">
        <v>772.1</v>
      </c>
      <c r="N43" s="191">
        <v>211</v>
      </c>
      <c r="O43" s="191">
        <v>196</v>
      </c>
      <c r="P43" s="191">
        <v>148.2</v>
      </c>
      <c r="Q43" s="191">
        <v>216.9</v>
      </c>
      <c r="R43" s="191">
        <v>779.92</v>
      </c>
      <c r="S43" s="191">
        <v>212.82</v>
      </c>
      <c r="T43" s="191">
        <v>180.9</v>
      </c>
      <c r="U43" s="191">
        <v>185</v>
      </c>
      <c r="V43" s="191">
        <v>201.2</v>
      </c>
      <c r="W43" s="191">
        <v>808.7</v>
      </c>
      <c r="X43" s="191">
        <v>221.7</v>
      </c>
      <c r="Y43" s="191">
        <v>212.66</v>
      </c>
      <c r="Z43" s="191">
        <v>180.25</v>
      </c>
      <c r="AA43" s="191">
        <v>194.1</v>
      </c>
      <c r="AB43" s="191">
        <v>484.59</v>
      </c>
      <c r="AC43" s="191">
        <v>132.39</v>
      </c>
      <c r="AD43" s="191">
        <v>129.3</v>
      </c>
      <c r="AE43" s="191">
        <v>96</v>
      </c>
      <c r="AF43" s="191">
        <v>126.9</v>
      </c>
      <c r="AG43" s="191">
        <v>466.8</v>
      </c>
      <c r="AH43" s="191">
        <v>124.1</v>
      </c>
      <c r="AI43" s="191">
        <v>124</v>
      </c>
      <c r="AJ43" s="191">
        <v>89.5</v>
      </c>
      <c r="AK43" s="191">
        <v>129.2</v>
      </c>
    </row>
    <row r="44" spans="2:37" s="71" customFormat="1" ht="12.75" customHeight="1">
      <c r="B44" s="137" t="s">
        <v>215</v>
      </c>
      <c r="C44" s="190">
        <v>479.3</v>
      </c>
      <c r="D44" s="190">
        <v>91.28</v>
      </c>
      <c r="E44" s="191">
        <v>61.25</v>
      </c>
      <c r="F44" s="191">
        <v>154.6</v>
      </c>
      <c r="G44" s="191">
        <v>172.2</v>
      </c>
      <c r="H44" s="190">
        <v>593.4</v>
      </c>
      <c r="I44" s="190">
        <v>127.2</v>
      </c>
      <c r="J44" s="191">
        <v>108.1</v>
      </c>
      <c r="K44" s="191">
        <v>165.1</v>
      </c>
      <c r="L44" s="191">
        <v>193</v>
      </c>
      <c r="M44" s="191">
        <v>619.0999999999999</v>
      </c>
      <c r="N44" s="191">
        <v>104.4</v>
      </c>
      <c r="O44" s="191">
        <v>160</v>
      </c>
      <c r="P44" s="191">
        <v>223.9</v>
      </c>
      <c r="Q44" s="191">
        <v>130.8</v>
      </c>
      <c r="R44" s="191">
        <v>389.42</v>
      </c>
      <c r="S44" s="191">
        <v>35.72</v>
      </c>
      <c r="T44" s="191">
        <v>80.7</v>
      </c>
      <c r="U44" s="191">
        <v>187.6</v>
      </c>
      <c r="V44" s="191">
        <v>85.4</v>
      </c>
      <c r="W44" s="191">
        <v>296.8</v>
      </c>
      <c r="X44" s="191">
        <v>179.2</v>
      </c>
      <c r="Y44" s="191">
        <v>42.44</v>
      </c>
      <c r="Z44" s="191">
        <v>62.65</v>
      </c>
      <c r="AA44" s="191">
        <v>12.5</v>
      </c>
      <c r="AB44" s="203" t="s">
        <v>75</v>
      </c>
      <c r="AC44" s="203" t="s">
        <v>75</v>
      </c>
      <c r="AD44" s="203" t="s">
        <v>75</v>
      </c>
      <c r="AE44" s="203" t="s">
        <v>75</v>
      </c>
      <c r="AF44" s="203" t="s">
        <v>75</v>
      </c>
      <c r="AG44" s="203" t="s">
        <v>75</v>
      </c>
      <c r="AH44" s="203" t="s">
        <v>75</v>
      </c>
      <c r="AI44" s="203" t="s">
        <v>75</v>
      </c>
      <c r="AJ44" s="203" t="s">
        <v>75</v>
      </c>
      <c r="AK44" s="203" t="s">
        <v>75</v>
      </c>
    </row>
    <row r="45" spans="2:37" s="71" customFormat="1" ht="13.5" customHeight="1">
      <c r="B45" s="134" t="s">
        <v>199</v>
      </c>
      <c r="C45" s="198">
        <v>1270.4</v>
      </c>
      <c r="D45" s="198">
        <v>313.3</v>
      </c>
      <c r="E45" s="199">
        <v>251.6</v>
      </c>
      <c r="F45" s="199">
        <v>315.3</v>
      </c>
      <c r="G45" s="199">
        <v>390.2</v>
      </c>
      <c r="H45" s="198">
        <v>1346.1</v>
      </c>
      <c r="I45" s="198">
        <v>324.8</v>
      </c>
      <c r="J45" s="199">
        <v>286.8</v>
      </c>
      <c r="K45" s="199">
        <v>336.2</v>
      </c>
      <c r="L45" s="199">
        <v>398.3</v>
      </c>
      <c r="M45" s="199">
        <v>1391.3</v>
      </c>
      <c r="N45" s="199">
        <v>315.4</v>
      </c>
      <c r="O45" s="199">
        <v>356</v>
      </c>
      <c r="P45" s="199">
        <v>372.2</v>
      </c>
      <c r="Q45" s="199">
        <v>347.7</v>
      </c>
      <c r="R45" s="199">
        <v>1169.34</v>
      </c>
      <c r="S45" s="199">
        <v>248.54</v>
      </c>
      <c r="T45" s="199">
        <v>261.6</v>
      </c>
      <c r="U45" s="199">
        <v>372.6</v>
      </c>
      <c r="V45" s="199">
        <v>286.6</v>
      </c>
      <c r="W45" s="199">
        <v>1105.5</v>
      </c>
      <c r="X45" s="199">
        <v>400.9</v>
      </c>
      <c r="Y45" s="199">
        <v>255.1</v>
      </c>
      <c r="Z45" s="199">
        <v>242.9</v>
      </c>
      <c r="AA45" s="199">
        <v>206.6</v>
      </c>
      <c r="AB45" s="199">
        <v>484.6</v>
      </c>
      <c r="AC45" s="199">
        <v>132.4</v>
      </c>
      <c r="AD45" s="199">
        <v>129.3</v>
      </c>
      <c r="AE45" s="199">
        <v>96</v>
      </c>
      <c r="AF45" s="199">
        <v>126.9</v>
      </c>
      <c r="AG45" s="199">
        <v>466.8</v>
      </c>
      <c r="AH45" s="199">
        <v>124.1</v>
      </c>
      <c r="AI45" s="199">
        <v>124</v>
      </c>
      <c r="AJ45" s="199">
        <v>89.5</v>
      </c>
      <c r="AK45" s="199">
        <v>129.2</v>
      </c>
    </row>
    <row r="46" spans="2:37" s="71" customFormat="1" ht="12.75" customHeight="1">
      <c r="B46" s="72"/>
      <c r="C46" s="198"/>
      <c r="D46" s="198"/>
      <c r="E46" s="199"/>
      <c r="F46" s="199"/>
      <c r="G46" s="199"/>
      <c r="H46" s="198"/>
      <c r="I46" s="198"/>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86"/>
    </row>
    <row r="47" spans="2:37" s="71" customFormat="1" ht="13.5" customHeight="1" thickBot="1">
      <c r="B47" s="138" t="s">
        <v>229</v>
      </c>
      <c r="C47" s="210" t="s">
        <v>269</v>
      </c>
      <c r="D47" s="210" t="s">
        <v>269</v>
      </c>
      <c r="E47" s="211" t="s">
        <v>269</v>
      </c>
      <c r="F47" s="211" t="s">
        <v>269</v>
      </c>
      <c r="G47" s="211" t="s">
        <v>269</v>
      </c>
      <c r="H47" s="210" t="s">
        <v>210</v>
      </c>
      <c r="I47" s="210" t="s">
        <v>210</v>
      </c>
      <c r="J47" s="211" t="s">
        <v>210</v>
      </c>
      <c r="K47" s="211" t="s">
        <v>210</v>
      </c>
      <c r="L47" s="211" t="s">
        <v>210</v>
      </c>
      <c r="M47" s="211" t="s">
        <v>210</v>
      </c>
      <c r="N47" s="211" t="s">
        <v>210</v>
      </c>
      <c r="O47" s="211" t="s">
        <v>210</v>
      </c>
      <c r="P47" s="211" t="s">
        <v>210</v>
      </c>
      <c r="Q47" s="211" t="s">
        <v>210</v>
      </c>
      <c r="R47" s="211" t="s">
        <v>210</v>
      </c>
      <c r="S47" s="211" t="s">
        <v>210</v>
      </c>
      <c r="T47" s="211" t="s">
        <v>210</v>
      </c>
      <c r="U47" s="211" t="s">
        <v>210</v>
      </c>
      <c r="V47" s="211" t="s">
        <v>210</v>
      </c>
      <c r="W47" s="211" t="s">
        <v>210</v>
      </c>
      <c r="X47" s="211" t="s">
        <v>210</v>
      </c>
      <c r="Y47" s="211" t="s">
        <v>210</v>
      </c>
      <c r="Z47" s="211" t="s">
        <v>210</v>
      </c>
      <c r="AA47" s="211" t="s">
        <v>210</v>
      </c>
      <c r="AB47" s="211" t="s">
        <v>210</v>
      </c>
      <c r="AC47" s="211" t="s">
        <v>210</v>
      </c>
      <c r="AD47" s="211" t="s">
        <v>210</v>
      </c>
      <c r="AE47" s="211" t="s">
        <v>210</v>
      </c>
      <c r="AF47" s="211" t="s">
        <v>210</v>
      </c>
      <c r="AG47" s="211" t="s">
        <v>210</v>
      </c>
      <c r="AH47" s="211" t="s">
        <v>210</v>
      </c>
      <c r="AI47" s="211" t="s">
        <v>210</v>
      </c>
      <c r="AJ47" s="211" t="s">
        <v>210</v>
      </c>
      <c r="AK47" s="211" t="s">
        <v>210</v>
      </c>
    </row>
    <row r="48" spans="2:37" ht="12.75" customHeight="1">
      <c r="B48" s="137" t="s">
        <v>230</v>
      </c>
      <c r="C48" s="190">
        <v>42067.4</v>
      </c>
      <c r="D48" s="190">
        <v>14195.1</v>
      </c>
      <c r="E48" s="191">
        <v>3471.3</v>
      </c>
      <c r="F48" s="191">
        <v>6732.3</v>
      </c>
      <c r="G48" s="191">
        <v>17668.7</v>
      </c>
      <c r="H48" s="190">
        <v>39526.6</v>
      </c>
      <c r="I48" s="190">
        <v>15079.3</v>
      </c>
      <c r="J48" s="191">
        <v>2944.9</v>
      </c>
      <c r="K48" s="191">
        <v>5350.6</v>
      </c>
      <c r="L48" s="191">
        <v>16151.8</v>
      </c>
      <c r="M48" s="191">
        <v>36208.5</v>
      </c>
      <c r="N48" s="191">
        <v>12642.859999999999</v>
      </c>
      <c r="O48" s="191">
        <v>2701.3</v>
      </c>
      <c r="P48" s="191">
        <v>5809.51</v>
      </c>
      <c r="Q48" s="191">
        <v>15054.92</v>
      </c>
      <c r="R48" s="191">
        <v>36616.97</v>
      </c>
      <c r="S48" s="191">
        <v>12980.33</v>
      </c>
      <c r="T48" s="191">
        <v>2866.65</v>
      </c>
      <c r="U48" s="191">
        <v>5336.05</v>
      </c>
      <c r="V48" s="191">
        <v>15433.94</v>
      </c>
      <c r="W48" s="191">
        <v>40174.51</v>
      </c>
      <c r="X48" s="191">
        <v>12530.1</v>
      </c>
      <c r="Y48" s="191">
        <v>3367.44</v>
      </c>
      <c r="Z48" s="191">
        <v>5765.6</v>
      </c>
      <c r="AA48" s="191">
        <v>18511.37</v>
      </c>
      <c r="AB48" s="191">
        <v>40213.89</v>
      </c>
      <c r="AC48" s="191">
        <v>14241.99</v>
      </c>
      <c r="AD48" s="191">
        <v>2747.7</v>
      </c>
      <c r="AE48" s="191">
        <v>5503.2</v>
      </c>
      <c r="AF48" s="191">
        <v>17721</v>
      </c>
      <c r="AG48" s="191">
        <v>38660.2</v>
      </c>
      <c r="AH48" s="191">
        <v>13317.2</v>
      </c>
      <c r="AI48" s="191">
        <v>2789.3</v>
      </c>
      <c r="AJ48" s="191">
        <v>5199.7</v>
      </c>
      <c r="AK48" s="191">
        <v>17354</v>
      </c>
    </row>
    <row r="49" spans="2:37" ht="12.75" customHeight="1">
      <c r="B49" s="137"/>
      <c r="C49" s="190"/>
      <c r="D49" s="190"/>
      <c r="E49" s="191"/>
      <c r="F49" s="191"/>
      <c r="G49" s="191"/>
      <c r="H49" s="190"/>
      <c r="I49" s="190"/>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row>
    <row r="50" spans="2:37" ht="12.75" customHeight="1" thickBot="1">
      <c r="B50" s="138"/>
      <c r="C50" s="210" t="s">
        <v>270</v>
      </c>
      <c r="D50" s="210" t="s">
        <v>270</v>
      </c>
      <c r="E50" s="211" t="s">
        <v>270</v>
      </c>
      <c r="F50" s="211" t="s">
        <v>270</v>
      </c>
      <c r="G50" s="211" t="s">
        <v>270</v>
      </c>
      <c r="H50" s="210" t="s">
        <v>275</v>
      </c>
      <c r="I50" s="210" t="s">
        <v>275</v>
      </c>
      <c r="J50" s="211" t="s">
        <v>275</v>
      </c>
      <c r="K50" s="211" t="s">
        <v>275</v>
      </c>
      <c r="L50" s="211" t="s">
        <v>275</v>
      </c>
      <c r="M50" s="211" t="s">
        <v>275</v>
      </c>
      <c r="N50" s="211" t="s">
        <v>275</v>
      </c>
      <c r="O50" s="211" t="s">
        <v>275</v>
      </c>
      <c r="P50" s="211" t="s">
        <v>275</v>
      </c>
      <c r="Q50" s="211" t="s">
        <v>275</v>
      </c>
      <c r="R50" s="211" t="s">
        <v>275</v>
      </c>
      <c r="S50" s="211" t="s">
        <v>275</v>
      </c>
      <c r="T50" s="211" t="s">
        <v>275</v>
      </c>
      <c r="U50" s="211" t="s">
        <v>275</v>
      </c>
      <c r="V50" s="211" t="s">
        <v>275</v>
      </c>
      <c r="W50" s="211" t="s">
        <v>275</v>
      </c>
      <c r="X50" s="211" t="s">
        <v>275</v>
      </c>
      <c r="Y50" s="211" t="s">
        <v>275</v>
      </c>
      <c r="Z50" s="211" t="s">
        <v>275</v>
      </c>
      <c r="AA50" s="211" t="s">
        <v>275</v>
      </c>
      <c r="AB50" s="211" t="s">
        <v>275</v>
      </c>
      <c r="AC50" s="211" t="s">
        <v>275</v>
      </c>
      <c r="AD50" s="211" t="s">
        <v>275</v>
      </c>
      <c r="AE50" s="211" t="s">
        <v>275</v>
      </c>
      <c r="AF50" s="211" t="s">
        <v>275</v>
      </c>
      <c r="AG50" s="211" t="s">
        <v>275</v>
      </c>
      <c r="AH50" s="211" t="s">
        <v>275</v>
      </c>
      <c r="AI50" s="211" t="s">
        <v>275</v>
      </c>
      <c r="AJ50" s="211" t="s">
        <v>275</v>
      </c>
      <c r="AK50" s="211" t="s">
        <v>275</v>
      </c>
    </row>
    <row r="51" spans="2:37" ht="12.75" customHeight="1">
      <c r="B51" s="137" t="s">
        <v>231</v>
      </c>
      <c r="C51" s="190">
        <v>3882</v>
      </c>
      <c r="D51" s="190">
        <v>1280.4</v>
      </c>
      <c r="E51" s="191">
        <v>407</v>
      </c>
      <c r="F51" s="191">
        <v>736.6</v>
      </c>
      <c r="G51" s="191">
        <v>1458</v>
      </c>
      <c r="H51" s="190">
        <v>3604.3</v>
      </c>
      <c r="I51" s="190">
        <v>1204.2</v>
      </c>
      <c r="J51" s="191">
        <v>418.4</v>
      </c>
      <c r="K51" s="191">
        <v>591.6</v>
      </c>
      <c r="L51" s="191">
        <v>1390.1</v>
      </c>
      <c r="M51" s="191">
        <v>3487.29</v>
      </c>
      <c r="N51" s="191">
        <v>1135.67</v>
      </c>
      <c r="O51" s="191">
        <v>328.1</v>
      </c>
      <c r="P51" s="191">
        <v>674.4200000000001</v>
      </c>
      <c r="Q51" s="191">
        <v>1349.1</v>
      </c>
      <c r="R51" s="191">
        <v>3555.43</v>
      </c>
      <c r="S51" s="191">
        <v>1131.51</v>
      </c>
      <c r="T51" s="191">
        <v>386.13</v>
      </c>
      <c r="U51" s="191">
        <v>647.62</v>
      </c>
      <c r="V51" s="191">
        <v>1390.17</v>
      </c>
      <c r="W51" s="191">
        <v>3772.2</v>
      </c>
      <c r="X51" s="191">
        <v>1188.9</v>
      </c>
      <c r="Y51" s="191">
        <v>444.63</v>
      </c>
      <c r="Z51" s="191">
        <v>613</v>
      </c>
      <c r="AA51" s="191">
        <v>1525.67</v>
      </c>
      <c r="AB51" s="191">
        <v>3719.31</v>
      </c>
      <c r="AC51" s="191">
        <v>1287.91</v>
      </c>
      <c r="AD51" s="191">
        <v>395.7</v>
      </c>
      <c r="AE51" s="191">
        <v>632.7</v>
      </c>
      <c r="AF51" s="191">
        <v>1403</v>
      </c>
      <c r="AG51" s="191">
        <v>3685.1</v>
      </c>
      <c r="AH51" s="191">
        <v>1279.7</v>
      </c>
      <c r="AI51" s="191">
        <v>432.8</v>
      </c>
      <c r="AJ51" s="191">
        <v>572.3</v>
      </c>
      <c r="AK51" s="191">
        <v>1400.3</v>
      </c>
    </row>
    <row r="52" ht="12.75" customHeight="1"/>
    <row r="53" ht="12.75" customHeight="1">
      <c r="B53" s="186" t="s">
        <v>232</v>
      </c>
    </row>
    <row r="54" ht="12.75">
      <c r="B54" s="187" t="s">
        <v>289</v>
      </c>
    </row>
    <row r="55" ht="12.75">
      <c r="B55" s="188" t="s">
        <v>297</v>
      </c>
    </row>
    <row r="59" ht="12.75" customHeight="1"/>
    <row r="60"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dimension ref="B2:AI40"/>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72" customWidth="1"/>
    <col min="2" max="2" width="92.00390625" style="72" customWidth="1"/>
    <col min="3" max="4" width="20.7109375" style="72" customWidth="1"/>
    <col min="5" max="6" width="20.7109375" style="71" customWidth="1"/>
    <col min="7" max="17" width="20.7109375" style="72" customWidth="1"/>
    <col min="18" max="26" width="17.7109375" style="72" customWidth="1"/>
    <col min="27" max="31" width="17.7109375" style="72" hidden="1" customWidth="1"/>
    <col min="32" max="16384" width="9.140625" style="72" customWidth="1"/>
  </cols>
  <sheetData>
    <row r="2" spans="2:9" ht="15.75" customHeight="1">
      <c r="B2" s="77"/>
      <c r="C2" s="77"/>
      <c r="D2" s="77"/>
      <c r="E2" s="77"/>
      <c r="F2" s="77"/>
      <c r="G2" s="77"/>
      <c r="H2" s="78"/>
      <c r="I2" s="104"/>
    </row>
    <row r="3" spans="2:4" ht="12.75">
      <c r="B3" s="71"/>
      <c r="C3" s="71"/>
      <c r="D3" s="73"/>
    </row>
    <row r="4" spans="2:22" ht="75.75" customHeight="1">
      <c r="B4" s="105" t="s">
        <v>295</v>
      </c>
      <c r="C4" s="131" t="s">
        <v>243</v>
      </c>
      <c r="D4" s="131" t="s">
        <v>245</v>
      </c>
      <c r="E4" s="131" t="s">
        <v>235</v>
      </c>
      <c r="F4" s="131" t="s">
        <v>229</v>
      </c>
      <c r="G4" s="132" t="s">
        <v>246</v>
      </c>
      <c r="H4" s="131" t="s">
        <v>250</v>
      </c>
      <c r="I4" s="133" t="s">
        <v>199</v>
      </c>
      <c r="S4" s="74"/>
      <c r="T4" s="74"/>
      <c r="U4" s="74"/>
      <c r="V4" s="74"/>
    </row>
    <row r="5" spans="2:22" ht="12" customHeight="1">
      <c r="B5" s="149"/>
      <c r="C5" s="150" t="s">
        <v>102</v>
      </c>
      <c r="D5" s="150" t="s">
        <v>102</v>
      </c>
      <c r="E5" s="150" t="s">
        <v>102</v>
      </c>
      <c r="F5" s="150" t="s">
        <v>102</v>
      </c>
      <c r="G5" s="150" t="s">
        <v>102</v>
      </c>
      <c r="H5" s="150" t="s">
        <v>102</v>
      </c>
      <c r="I5" s="151" t="s">
        <v>102</v>
      </c>
      <c r="S5" s="74"/>
      <c r="T5" s="74"/>
      <c r="U5" s="74"/>
      <c r="V5" s="74"/>
    </row>
    <row r="6" spans="2:22" ht="12" customHeight="1" thickBot="1">
      <c r="B6" s="152"/>
      <c r="C6" s="153"/>
      <c r="D6" s="153"/>
      <c r="E6" s="153"/>
      <c r="F6" s="153"/>
      <c r="G6" s="153"/>
      <c r="H6" s="153"/>
      <c r="I6" s="154"/>
      <c r="S6" s="74"/>
      <c r="T6" s="74"/>
      <c r="U6" s="74"/>
      <c r="V6" s="74"/>
    </row>
    <row r="7" spans="2:9" ht="13.5" customHeight="1">
      <c r="B7" s="134" t="s">
        <v>236</v>
      </c>
      <c r="C7" s="135"/>
      <c r="D7" s="135"/>
      <c r="E7" s="135"/>
      <c r="F7" s="135"/>
      <c r="G7" s="135"/>
      <c r="H7" s="135"/>
      <c r="I7" s="136"/>
    </row>
    <row r="8" spans="2:9" ht="12.75" customHeight="1">
      <c r="B8" s="137" t="s">
        <v>237</v>
      </c>
      <c r="C8" s="89">
        <v>3092</v>
      </c>
      <c r="D8" s="89">
        <v>30000</v>
      </c>
      <c r="E8" s="89">
        <v>969</v>
      </c>
      <c r="F8" s="89">
        <v>1655</v>
      </c>
      <c r="G8" s="89">
        <v>141</v>
      </c>
      <c r="H8" s="89">
        <v>0</v>
      </c>
      <c r="I8" s="83">
        <v>35857</v>
      </c>
    </row>
    <row r="9" spans="2:9" ht="12.75" customHeight="1">
      <c r="B9" s="137" t="s">
        <v>249</v>
      </c>
      <c r="C9" s="89">
        <v>3026</v>
      </c>
      <c r="D9" s="89">
        <v>495</v>
      </c>
      <c r="E9" s="89">
        <v>3968</v>
      </c>
      <c r="F9" s="89">
        <v>596</v>
      </c>
      <c r="G9" s="89">
        <v>318</v>
      </c>
      <c r="H9" s="89">
        <v>-8403</v>
      </c>
      <c r="I9" s="83">
        <v>0</v>
      </c>
    </row>
    <row r="10" spans="2:9" ht="13.5" customHeight="1" thickBot="1">
      <c r="B10" s="138" t="s">
        <v>238</v>
      </c>
      <c r="C10" s="112">
        <v>6118</v>
      </c>
      <c r="D10" s="112">
        <v>30495</v>
      </c>
      <c r="E10" s="112">
        <v>4937</v>
      </c>
      <c r="F10" s="112">
        <v>2251</v>
      </c>
      <c r="G10" s="112">
        <v>459</v>
      </c>
      <c r="H10" s="112">
        <v>-8403</v>
      </c>
      <c r="I10" s="110">
        <v>35857</v>
      </c>
    </row>
    <row r="11" spans="2:9" ht="13.5" customHeight="1" thickBot="1">
      <c r="B11" s="138" t="s">
        <v>94</v>
      </c>
      <c r="C11" s="189">
        <v>3865</v>
      </c>
      <c r="D11" s="189">
        <v>-435</v>
      </c>
      <c r="E11" s="189">
        <v>2493</v>
      </c>
      <c r="F11" s="189">
        <v>843</v>
      </c>
      <c r="G11" s="189">
        <v>-162</v>
      </c>
      <c r="H11" s="189">
        <v>-25</v>
      </c>
      <c r="I11" s="175">
        <v>6579</v>
      </c>
    </row>
    <row r="12" spans="2:9" ht="12.75" customHeight="1">
      <c r="B12" s="137" t="s">
        <v>95</v>
      </c>
      <c r="C12" s="100">
        <v>-1060</v>
      </c>
      <c r="D12" s="100">
        <v>-205</v>
      </c>
      <c r="E12" s="100">
        <v>-925</v>
      </c>
      <c r="F12" s="100">
        <v>-418</v>
      </c>
      <c r="G12" s="100">
        <v>-61</v>
      </c>
      <c r="H12" s="100">
        <v>0</v>
      </c>
      <c r="I12" s="98">
        <v>-2669</v>
      </c>
    </row>
    <row r="13" spans="2:9" ht="12.75" customHeight="1" thickBot="1">
      <c r="B13" s="138" t="s">
        <v>96</v>
      </c>
      <c r="C13" s="112">
        <v>2805</v>
      </c>
      <c r="D13" s="112">
        <v>-640</v>
      </c>
      <c r="E13" s="112">
        <v>1568</v>
      </c>
      <c r="F13" s="112">
        <v>425</v>
      </c>
      <c r="G13" s="112">
        <v>-223</v>
      </c>
      <c r="H13" s="112">
        <v>-25</v>
      </c>
      <c r="I13" s="110">
        <v>3910</v>
      </c>
    </row>
    <row r="14" spans="2:35" ht="12.75" customHeight="1">
      <c r="B14" s="137" t="s">
        <v>93</v>
      </c>
      <c r="C14" s="89">
        <v>-479</v>
      </c>
      <c r="D14" s="89">
        <v>-364.3</v>
      </c>
      <c r="E14" s="89">
        <v>3.3</v>
      </c>
      <c r="F14" s="89">
        <v>2.5</v>
      </c>
      <c r="G14" s="89">
        <v>4.2</v>
      </c>
      <c r="H14" s="89">
        <v>0</v>
      </c>
      <c r="I14" s="83">
        <v>-833.4</v>
      </c>
      <c r="S14" s="74"/>
      <c r="T14" s="74"/>
      <c r="U14" s="74"/>
      <c r="V14" s="74"/>
      <c r="AI14" s="74"/>
    </row>
    <row r="15" spans="2:35" ht="12.75" customHeight="1">
      <c r="B15" s="137" t="s">
        <v>239</v>
      </c>
      <c r="C15" s="89">
        <v>5</v>
      </c>
      <c r="D15" s="90">
        <v>0</v>
      </c>
      <c r="E15" s="89">
        <v>0</v>
      </c>
      <c r="F15" s="89">
        <v>0</v>
      </c>
      <c r="G15" s="89">
        <v>2</v>
      </c>
      <c r="H15" s="89">
        <v>0</v>
      </c>
      <c r="I15" s="83">
        <v>7</v>
      </c>
      <c r="AI15" s="74"/>
    </row>
    <row r="16" spans="2:35" ht="12.75" customHeight="1">
      <c r="B16" s="137" t="s">
        <v>240</v>
      </c>
      <c r="C16" s="89">
        <v>-1142</v>
      </c>
      <c r="D16" s="89">
        <v>-89</v>
      </c>
      <c r="E16" s="89">
        <v>-1190</v>
      </c>
      <c r="F16" s="89">
        <v>-603</v>
      </c>
      <c r="G16" s="89">
        <v>-93</v>
      </c>
      <c r="H16" s="89">
        <v>-45</v>
      </c>
      <c r="I16" s="83">
        <v>-3162</v>
      </c>
      <c r="AI16" s="74"/>
    </row>
    <row r="17" spans="2:35" ht="13.5" customHeight="1">
      <c r="B17" s="139" t="s">
        <v>241</v>
      </c>
      <c r="C17" s="89">
        <v>6998</v>
      </c>
      <c r="D17" s="89">
        <v>2961</v>
      </c>
      <c r="E17" s="89">
        <v>11114</v>
      </c>
      <c r="F17" s="89">
        <v>1785</v>
      </c>
      <c r="G17" s="89">
        <v>1836</v>
      </c>
      <c r="H17" s="89">
        <v>0</v>
      </c>
      <c r="I17" s="83">
        <v>24694</v>
      </c>
      <c r="S17" s="74"/>
      <c r="T17" s="74"/>
      <c r="U17" s="74"/>
      <c r="V17" s="74"/>
      <c r="AH17" s="74"/>
      <c r="AI17" s="74"/>
    </row>
    <row r="18" spans="2:35" ht="12.75" customHeight="1">
      <c r="B18" s="139"/>
      <c r="C18" s="135"/>
      <c r="D18" s="135"/>
      <c r="E18" s="135"/>
      <c r="F18" s="135"/>
      <c r="G18" s="135"/>
      <c r="H18" s="135"/>
      <c r="I18" s="136"/>
      <c r="AH18" s="74"/>
      <c r="AI18" s="74"/>
    </row>
    <row r="19" spans="2:35" ht="12.75" customHeight="1">
      <c r="B19" s="72" t="s">
        <v>242</v>
      </c>
      <c r="C19" s="135"/>
      <c r="D19" s="135"/>
      <c r="E19" s="135"/>
      <c r="F19" s="135"/>
      <c r="G19" s="135"/>
      <c r="H19" s="135"/>
      <c r="I19" s="136"/>
      <c r="AH19" s="74"/>
      <c r="AI19" s="74"/>
    </row>
    <row r="20" spans="2:35" ht="12.75" customHeight="1">
      <c r="B20" s="139"/>
      <c r="C20" s="135"/>
      <c r="D20" s="135"/>
      <c r="E20" s="135"/>
      <c r="F20" s="135"/>
      <c r="G20" s="135"/>
      <c r="H20" s="135"/>
      <c r="I20" s="136"/>
      <c r="AH20" s="74"/>
      <c r="AI20" s="74"/>
    </row>
    <row r="21" spans="2:35" s="71" customFormat="1" ht="12.75" customHeight="1">
      <c r="B21" s="72"/>
      <c r="D21" s="72"/>
      <c r="E21" s="72"/>
      <c r="G21" s="72"/>
      <c r="H21" s="72"/>
      <c r="I21" s="140"/>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row>
    <row r="22" spans="2:20" ht="75.75" customHeight="1">
      <c r="B22" s="105" t="s">
        <v>296</v>
      </c>
      <c r="C22" s="131" t="s">
        <v>251</v>
      </c>
      <c r="D22" s="131" t="s">
        <v>252</v>
      </c>
      <c r="E22" s="131" t="s">
        <v>253</v>
      </c>
      <c r="F22" s="131" t="s">
        <v>254</v>
      </c>
      <c r="G22" s="132" t="s">
        <v>255</v>
      </c>
      <c r="H22" s="131" t="s">
        <v>257</v>
      </c>
      <c r="I22" s="133" t="s">
        <v>256</v>
      </c>
      <c r="S22" s="20"/>
      <c r="T22" s="20"/>
    </row>
    <row r="23" spans="2:20" ht="12.75" customHeight="1">
      <c r="B23" s="149"/>
      <c r="C23" s="150" t="s">
        <v>102</v>
      </c>
      <c r="D23" s="150" t="s">
        <v>102</v>
      </c>
      <c r="E23" s="150" t="s">
        <v>102</v>
      </c>
      <c r="F23" s="150" t="s">
        <v>102</v>
      </c>
      <c r="G23" s="150" t="s">
        <v>102</v>
      </c>
      <c r="H23" s="150" t="s">
        <v>102</v>
      </c>
      <c r="I23" s="151" t="s">
        <v>102</v>
      </c>
      <c r="S23" s="6"/>
      <c r="T23" s="6"/>
    </row>
    <row r="24" spans="2:20" ht="12.75" customHeight="1" thickBot="1">
      <c r="B24" s="152" t="s">
        <v>103</v>
      </c>
      <c r="C24" s="155" t="s">
        <v>103</v>
      </c>
      <c r="D24" s="155" t="s">
        <v>103</v>
      </c>
      <c r="E24" s="155" t="s">
        <v>103</v>
      </c>
      <c r="F24" s="155" t="s">
        <v>103</v>
      </c>
      <c r="G24" s="155" t="s">
        <v>103</v>
      </c>
      <c r="H24" s="155" t="s">
        <v>103</v>
      </c>
      <c r="I24" s="156" t="s">
        <v>103</v>
      </c>
      <c r="S24" s="52">
        <f>_xlfn.IFERROR(H24/H39-1,"")</f>
      </c>
      <c r="T24" s="52">
        <f>_xlfn.IFERROR(K24/K39-1,"")</f>
      </c>
    </row>
    <row r="25" spans="2:9" ht="13.5" customHeight="1">
      <c r="B25" s="134" t="s">
        <v>236</v>
      </c>
      <c r="C25" s="135"/>
      <c r="D25" s="135"/>
      <c r="E25" s="135"/>
      <c r="F25" s="135"/>
      <c r="G25" s="135"/>
      <c r="H25" s="135"/>
      <c r="I25" s="136"/>
    </row>
    <row r="26" spans="2:9" ht="12.75" customHeight="1">
      <c r="B26" s="137" t="s">
        <v>237</v>
      </c>
      <c r="C26" s="89">
        <v>2776</v>
      </c>
      <c r="D26" s="89">
        <v>27733</v>
      </c>
      <c r="E26" s="89">
        <v>1078</v>
      </c>
      <c r="F26" s="89">
        <v>1472</v>
      </c>
      <c r="G26" s="89">
        <v>137</v>
      </c>
      <c r="H26" s="89">
        <v>0</v>
      </c>
      <c r="I26" s="83">
        <v>33196</v>
      </c>
    </row>
    <row r="27" spans="2:9" ht="12.75" customHeight="1">
      <c r="B27" s="137" t="s">
        <v>249</v>
      </c>
      <c r="C27" s="89">
        <v>2513</v>
      </c>
      <c r="D27" s="89">
        <v>447</v>
      </c>
      <c r="E27" s="89">
        <v>3837</v>
      </c>
      <c r="F27" s="89">
        <v>723</v>
      </c>
      <c r="G27" s="89">
        <v>225</v>
      </c>
      <c r="H27" s="89">
        <v>-7745</v>
      </c>
      <c r="I27" s="83">
        <v>0</v>
      </c>
    </row>
    <row r="28" spans="2:9" ht="13.5" customHeight="1" thickBot="1">
      <c r="B28" s="138" t="s">
        <v>238</v>
      </c>
      <c r="C28" s="112">
        <v>5289</v>
      </c>
      <c r="D28" s="112">
        <v>28180</v>
      </c>
      <c r="E28" s="112">
        <v>4915</v>
      </c>
      <c r="F28" s="112">
        <v>2195</v>
      </c>
      <c r="G28" s="112">
        <v>362</v>
      </c>
      <c r="H28" s="112">
        <v>-7745</v>
      </c>
      <c r="I28" s="110">
        <v>33196</v>
      </c>
    </row>
    <row r="29" spans="2:9" ht="12.75" customHeight="1" thickBot="1">
      <c r="B29" s="138" t="s">
        <v>94</v>
      </c>
      <c r="C29" s="189">
        <v>2206</v>
      </c>
      <c r="D29" s="189">
        <v>614</v>
      </c>
      <c r="E29" s="189">
        <v>2559</v>
      </c>
      <c r="F29" s="189">
        <v>759</v>
      </c>
      <c r="G29" s="189">
        <v>-186</v>
      </c>
      <c r="H29" s="189">
        <v>22</v>
      </c>
      <c r="I29" s="175">
        <v>5974</v>
      </c>
    </row>
    <row r="30" spans="2:9" ht="12.75" customHeight="1">
      <c r="B30" s="137" t="s">
        <v>95</v>
      </c>
      <c r="C30" s="100">
        <v>-1068.1</v>
      </c>
      <c r="D30" s="100">
        <v>-209</v>
      </c>
      <c r="E30" s="100">
        <v>-924</v>
      </c>
      <c r="F30" s="100">
        <v>-360</v>
      </c>
      <c r="G30" s="100">
        <v>-55</v>
      </c>
      <c r="H30" s="100">
        <v>2</v>
      </c>
      <c r="I30" s="98">
        <v>-2614</v>
      </c>
    </row>
    <row r="31" spans="2:9" ht="12.75" customHeight="1" thickBot="1">
      <c r="B31" s="138" t="s">
        <v>96</v>
      </c>
      <c r="C31" s="112">
        <v>1138</v>
      </c>
      <c r="D31" s="112">
        <v>405</v>
      </c>
      <c r="E31" s="112">
        <v>1635</v>
      </c>
      <c r="F31" s="112">
        <v>399</v>
      </c>
      <c r="G31" s="112">
        <v>-241</v>
      </c>
      <c r="H31" s="112">
        <v>24</v>
      </c>
      <c r="I31" s="110">
        <v>3360</v>
      </c>
    </row>
    <row r="32" spans="2:9" ht="12.75" customHeight="1">
      <c r="B32" s="137" t="s">
        <v>93</v>
      </c>
      <c r="C32" s="89">
        <v>-1089.5</v>
      </c>
      <c r="D32" s="89">
        <v>-12.1</v>
      </c>
      <c r="E32" s="89">
        <v>-3.9</v>
      </c>
      <c r="F32" s="89">
        <v>-15.6</v>
      </c>
      <c r="G32" s="89">
        <v>-34</v>
      </c>
      <c r="H32" s="89">
        <v>0</v>
      </c>
      <c r="I32" s="83">
        <v>-1155.2</v>
      </c>
    </row>
    <row r="33" spans="2:9" ht="12.75" customHeight="1">
      <c r="B33" s="137" t="s">
        <v>239</v>
      </c>
      <c r="C33" s="89">
        <v>-53</v>
      </c>
      <c r="D33" s="89">
        <v>0</v>
      </c>
      <c r="E33" s="89">
        <v>0</v>
      </c>
      <c r="F33" s="89">
        <v>-21</v>
      </c>
      <c r="G33" s="89">
        <v>0</v>
      </c>
      <c r="H33" s="89">
        <v>0</v>
      </c>
      <c r="I33" s="83">
        <v>-74</v>
      </c>
    </row>
    <row r="34" spans="2:9" ht="12.75" customHeight="1">
      <c r="B34" s="137" t="s">
        <v>240</v>
      </c>
      <c r="C34" s="89">
        <v>-1314</v>
      </c>
      <c r="D34" s="89">
        <v>-37</v>
      </c>
      <c r="E34" s="89">
        <v>-1123</v>
      </c>
      <c r="F34" s="89">
        <v>-391</v>
      </c>
      <c r="G34" s="89">
        <v>-93</v>
      </c>
      <c r="H34" s="89">
        <v>-10</v>
      </c>
      <c r="I34" s="83">
        <v>-2968</v>
      </c>
    </row>
    <row r="35" spans="2:9" ht="13.5" customHeight="1">
      <c r="B35" s="139" t="s">
        <v>241</v>
      </c>
      <c r="C35" s="89">
        <v>7720</v>
      </c>
      <c r="D35" s="89">
        <v>2911</v>
      </c>
      <c r="E35" s="89">
        <v>10846</v>
      </c>
      <c r="F35" s="89">
        <v>1870</v>
      </c>
      <c r="G35" s="89">
        <v>1924</v>
      </c>
      <c r="H35" s="89">
        <v>0</v>
      </c>
      <c r="I35" s="83">
        <v>25271</v>
      </c>
    </row>
    <row r="36" spans="2:17" ht="12.75" customHeight="1">
      <c r="B36" s="139"/>
      <c r="C36" s="135"/>
      <c r="D36" s="135"/>
      <c r="E36" s="135"/>
      <c r="F36" s="135"/>
      <c r="G36" s="135"/>
      <c r="H36" s="135"/>
      <c r="I36" s="136"/>
      <c r="K36" s="72">
        <f aca="true" t="shared" si="0" ref="K36:Q36">_xlfn.IFERROR(B36/B57-1,"")</f>
      </c>
      <c r="L36" s="72">
        <f t="shared" si="0"/>
      </c>
      <c r="M36" s="72">
        <f t="shared" si="0"/>
      </c>
      <c r="N36" s="72">
        <f t="shared" si="0"/>
      </c>
      <c r="O36" s="72">
        <f t="shared" si="0"/>
      </c>
      <c r="P36" s="72">
        <f t="shared" si="0"/>
      </c>
      <c r="Q36" s="136">
        <f t="shared" si="0"/>
      </c>
    </row>
    <row r="37" spans="2:9" ht="15.75" customHeight="1">
      <c r="B37" s="72" t="s">
        <v>242</v>
      </c>
      <c r="C37" s="135"/>
      <c r="D37" s="135"/>
      <c r="E37" s="135"/>
      <c r="F37" s="135"/>
      <c r="G37" s="135"/>
      <c r="H37" s="135"/>
      <c r="I37" s="136"/>
    </row>
    <row r="38" ht="15.75" customHeight="1"/>
    <row r="39" ht="15.75" customHeight="1"/>
    <row r="40" spans="2:3" ht="15.75" customHeight="1">
      <c r="B40" s="71"/>
      <c r="C40" s="71"/>
    </row>
    <row r="41"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Gałek Piotr</cp:lastModifiedBy>
  <cp:lastPrinted>2017-05-18T14:59:21Z</cp:lastPrinted>
  <dcterms:created xsi:type="dcterms:W3CDTF">2007-11-13T09:27:33Z</dcterms:created>
  <dcterms:modified xsi:type="dcterms:W3CDTF">2018-03-13T19:38:42Z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